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F19" i="1" l="1"/>
  <c r="D19" i="1"/>
  <c r="B19" i="1"/>
  <c r="H19" i="1"/>
  <c r="G15" i="5"/>
  <c r="F13" i="1"/>
  <c r="L12" i="5"/>
  <c r="J12" i="5"/>
  <c r="H12" i="5"/>
  <c r="F12" i="5"/>
  <c r="D12" i="5"/>
  <c r="B12" i="5"/>
  <c r="M11" i="5"/>
  <c r="K11" i="5"/>
  <c r="I11" i="5"/>
  <c r="G11" i="5"/>
  <c r="E11" i="5"/>
  <c r="C11" i="5"/>
  <c r="D13" i="4"/>
  <c r="B13" i="4"/>
  <c r="E12" i="4"/>
  <c r="C12" i="4"/>
  <c r="D13" i="3"/>
  <c r="B13" i="3"/>
  <c r="E12" i="3"/>
  <c r="C12" i="3"/>
  <c r="D13" i="2"/>
  <c r="B13" i="2"/>
  <c r="E12" i="2"/>
  <c r="C12" i="2"/>
  <c r="H13" i="1"/>
  <c r="D13" i="1"/>
  <c r="B13" i="1"/>
  <c r="I12" i="1"/>
  <c r="G12" i="1"/>
  <c r="E12" i="1"/>
  <c r="C12" i="1"/>
  <c r="I17" i="5"/>
  <c r="I16" i="5"/>
  <c r="I15" i="5"/>
  <c r="I14" i="5"/>
  <c r="G17" i="5"/>
  <c r="G16" i="5"/>
  <c r="G14" i="5"/>
  <c r="E17" i="5"/>
  <c r="E16" i="5"/>
  <c r="E15" i="5"/>
  <c r="E14" i="5"/>
  <c r="M10" i="5"/>
  <c r="M9" i="5"/>
  <c r="K10" i="5"/>
  <c r="K9" i="5"/>
  <c r="E10" i="5"/>
  <c r="E9" i="5"/>
  <c r="C10" i="5"/>
  <c r="C9" i="5"/>
  <c r="H18" i="5"/>
  <c r="F18" i="5"/>
  <c r="D18" i="5"/>
  <c r="B18" i="5"/>
  <c r="C17" i="5"/>
  <c r="C16" i="5"/>
  <c r="C15" i="5"/>
  <c r="C14" i="5"/>
  <c r="I10" i="5"/>
  <c r="G10" i="5"/>
  <c r="I9" i="5"/>
  <c r="G9" i="5"/>
  <c r="D19" i="4"/>
  <c r="B19" i="4"/>
  <c r="E18" i="4"/>
  <c r="C18" i="4"/>
  <c r="E17" i="4"/>
  <c r="C17" i="4"/>
  <c r="E16" i="4"/>
  <c r="C16" i="4"/>
  <c r="E15" i="4"/>
  <c r="C15" i="4"/>
  <c r="E11" i="4"/>
  <c r="C11" i="4"/>
  <c r="E10" i="4"/>
  <c r="C10" i="4"/>
  <c r="D19" i="3"/>
  <c r="B19" i="3"/>
  <c r="E18" i="3"/>
  <c r="C18" i="3"/>
  <c r="E17" i="3"/>
  <c r="C17" i="3"/>
  <c r="E16" i="3"/>
  <c r="C16" i="3"/>
  <c r="E15" i="3"/>
  <c r="C15" i="3"/>
  <c r="E11" i="3"/>
  <c r="C11" i="3"/>
  <c r="E10" i="3"/>
  <c r="C10" i="3"/>
  <c r="E18" i="2"/>
  <c r="E17" i="2"/>
  <c r="E16" i="2"/>
  <c r="E15" i="2"/>
  <c r="C18" i="2"/>
  <c r="C17" i="2"/>
  <c r="C16" i="2"/>
  <c r="C15" i="2"/>
  <c r="E11" i="2"/>
  <c r="E10" i="2"/>
  <c r="C11" i="2"/>
  <c r="C10" i="2"/>
  <c r="D19" i="2"/>
  <c r="B19" i="2"/>
  <c r="I18" i="1"/>
  <c r="I17" i="1"/>
  <c r="I16" i="1"/>
  <c r="I15" i="1"/>
  <c r="G18" i="1"/>
  <c r="G17" i="1"/>
  <c r="G16" i="1"/>
  <c r="G15" i="1"/>
  <c r="E18" i="1"/>
  <c r="E17" i="1"/>
  <c r="E16" i="1"/>
  <c r="E15" i="1"/>
  <c r="C18" i="1"/>
  <c r="C17" i="1"/>
  <c r="C16" i="1"/>
  <c r="C15" i="1"/>
  <c r="I11" i="1"/>
  <c r="I10" i="1"/>
  <c r="G11" i="1"/>
  <c r="G10" i="1"/>
  <c r="E11" i="1"/>
  <c r="E10" i="1"/>
  <c r="C11" i="1"/>
  <c r="C10" i="1"/>
  <c r="E19" i="1" l="1"/>
  <c r="F17" i="2"/>
  <c r="C16" i="6" s="1"/>
  <c r="E19" i="3"/>
  <c r="N16" i="5"/>
  <c r="F16" i="6" s="1"/>
  <c r="F16" i="2"/>
  <c r="C15" i="6" s="1"/>
  <c r="J18" i="1"/>
  <c r="B17" i="6" s="1"/>
  <c r="G18" i="5"/>
  <c r="E19" i="4"/>
  <c r="F18" i="2"/>
  <c r="C17" i="6" s="1"/>
  <c r="C19" i="4"/>
  <c r="C13" i="4"/>
  <c r="E13" i="3"/>
  <c r="C13" i="3"/>
  <c r="F15" i="2"/>
  <c r="C14" i="6" s="1"/>
  <c r="F10" i="2"/>
  <c r="C9" i="6" s="1"/>
  <c r="G19" i="1"/>
  <c r="I13" i="1"/>
  <c r="K12" i="5"/>
  <c r="I18" i="5"/>
  <c r="E18" i="5"/>
  <c r="E12" i="5"/>
  <c r="E19" i="2"/>
  <c r="C19" i="2"/>
  <c r="J17" i="1"/>
  <c r="B16" i="6" s="1"/>
  <c r="J16" i="1"/>
  <c r="B15" i="6" s="1"/>
  <c r="I19" i="1"/>
  <c r="J15" i="1"/>
  <c r="B14" i="6" s="1"/>
  <c r="N15" i="5"/>
  <c r="F15" i="6" s="1"/>
  <c r="I12" i="5"/>
  <c r="G12" i="5"/>
  <c r="C12" i="5"/>
  <c r="G13" i="1"/>
  <c r="M12" i="5"/>
  <c r="N17" i="5"/>
  <c r="F17" i="6" s="1"/>
  <c r="N11" i="5"/>
  <c r="F11" i="6" s="1"/>
  <c r="E13" i="4"/>
  <c r="F12" i="4"/>
  <c r="C19" i="3"/>
  <c r="F12" i="3"/>
  <c r="D11" i="6" s="1"/>
  <c r="F11" i="2"/>
  <c r="C10" i="6" s="1"/>
  <c r="F12" i="2"/>
  <c r="C11" i="6" s="1"/>
  <c r="E13" i="2"/>
  <c r="C13" i="2"/>
  <c r="J11" i="1"/>
  <c r="B10" i="6" s="1"/>
  <c r="J12" i="1"/>
  <c r="B11" i="6" s="1"/>
  <c r="E13" i="1"/>
  <c r="J10" i="1"/>
  <c r="B9" i="6" s="1"/>
  <c r="C13" i="1"/>
  <c r="C18" i="5"/>
  <c r="N14" i="5"/>
  <c r="F14" i="6" s="1"/>
  <c r="N10" i="5"/>
  <c r="F10" i="6" s="1"/>
  <c r="N9" i="5"/>
  <c r="F18" i="4"/>
  <c r="E17" i="6" s="1"/>
  <c r="F17" i="4"/>
  <c r="E16" i="6" s="1"/>
  <c r="F16" i="4"/>
  <c r="E15" i="6" s="1"/>
  <c r="F11" i="4"/>
  <c r="E10" i="6" s="1"/>
  <c r="F10" i="4"/>
  <c r="E9" i="6" s="1"/>
  <c r="F18" i="3"/>
  <c r="D17" i="6" s="1"/>
  <c r="F17" i="3"/>
  <c r="D16" i="6" s="1"/>
  <c r="F16" i="3"/>
  <c r="D15" i="6" s="1"/>
  <c r="F11" i="3"/>
  <c r="D10" i="6" s="1"/>
  <c r="F10" i="3"/>
  <c r="C19" i="1"/>
  <c r="F15" i="4"/>
  <c r="F15" i="3"/>
  <c r="F13" i="3" l="1"/>
  <c r="C18" i="6"/>
  <c r="F19" i="2"/>
  <c r="B18" i="6"/>
  <c r="J19" i="1"/>
  <c r="N18" i="5"/>
  <c r="F13" i="2"/>
  <c r="C12" i="6"/>
  <c r="F18" i="6"/>
  <c r="F9" i="6"/>
  <c r="F12" i="6" s="1"/>
  <c r="N12" i="5"/>
  <c r="E11" i="6"/>
  <c r="E12" i="6" s="1"/>
  <c r="F13" i="4"/>
  <c r="D9" i="6"/>
  <c r="D12" i="6" s="1"/>
  <c r="B12" i="6"/>
  <c r="J13" i="1"/>
  <c r="G17" i="6"/>
  <c r="G16" i="6"/>
  <c r="G10" i="6"/>
  <c r="G15" i="6"/>
  <c r="F19" i="4"/>
  <c r="E14" i="6"/>
  <c r="E18" i="6" s="1"/>
  <c r="F19" i="3"/>
  <c r="D14" i="6"/>
  <c r="G11" i="6" l="1"/>
  <c r="G9" i="6"/>
  <c r="D18" i="6"/>
  <c r="G14" i="6"/>
  <c r="G18" i="6" s="1"/>
  <c r="G12" i="6" l="1"/>
</calcChain>
</file>

<file path=xl/sharedStrings.xml><?xml version="1.0" encoding="utf-8"?>
<sst xmlns="http://schemas.openxmlformats.org/spreadsheetml/2006/main" count="194" uniqueCount="61">
  <si>
    <t xml:space="preserve"> Таблица 1</t>
  </si>
  <si>
    <t>Сводная оценка качества  финансового менеджмента главных распорядителей средств бюджета муниципального образования Белевский  район и бюджетов поселений Белевского района по критерию 1."Исполнение бюджета в части расходов"</t>
  </si>
  <si>
    <t>Критерии оценки качества финансового менеджмента главных распорядителей средств бюджета муниципального образования Белевский  район и бюджетов поселений Белевского района</t>
  </si>
  <si>
    <t>Исполнение бюджета в части расходов</t>
  </si>
  <si>
    <t>Равномерность расходов</t>
  </si>
  <si>
    <t>Качество организации работы при перечислении средств с лицевых счетов</t>
  </si>
  <si>
    <r>
      <t xml:space="preserve">Итого по группе </t>
    </r>
    <r>
      <rPr>
        <sz val="11"/>
        <color theme="1"/>
        <rFont val="Times New Roman"/>
        <family val="1"/>
        <charset val="204"/>
      </rPr>
      <t>показателей</t>
    </r>
  </si>
  <si>
    <t>оценка в баллах</t>
  </si>
  <si>
    <t>оценка с учетом весового коэффициента</t>
  </si>
  <si>
    <t>Средний балл по показателям</t>
  </si>
  <si>
    <t>II группа (ГРБС, не имеющие подведомственных муниципальных учреждений)</t>
  </si>
  <si>
    <t>Уровень исполнения расходов за счет средств бюджета муниципального образования</t>
  </si>
  <si>
    <t>Наличие остатка денежных средств на лицевых счетах ГРБС, подведомственных учреждений</t>
  </si>
  <si>
    <t xml:space="preserve">Наименование ГРБС </t>
  </si>
  <si>
    <t xml:space="preserve">I группа (ГРБС, имеющие подведомственные муниципальные учреждения)
I группа (ГРБС, имеющие подведомственные муниципальные учреждения)
I группа (ГРБС, имеющие подведомственные муниципальные учреждения)
</t>
  </si>
  <si>
    <t>1. Администрация МО Белевский район</t>
  </si>
  <si>
    <t>1. Собрание представителей МО Белевский район</t>
  </si>
  <si>
    <t>2. Контрольно-счетная палата МО Белевский район</t>
  </si>
  <si>
    <t>3. Администрация МО Левобережное Белевского района</t>
  </si>
  <si>
    <t>4.  Администрация МО Правобережное Белевского района</t>
  </si>
  <si>
    <t xml:space="preserve"> Сводная оценка качества  финансового менеджмента главных распорядителей средств бюджета муниципального образования Белевский район  и бюджетов поселений Белевского района по критерию 2."Финансовое планирование расходов бюджета"</t>
  </si>
  <si>
    <t xml:space="preserve"> Финансовое планирование расходов бюджета</t>
  </si>
  <si>
    <t>Таблица 2</t>
  </si>
  <si>
    <t xml:space="preserve">Доля бюджетных 
ассигнований, запланированных на реализацию муниципальных   целевых  программ
</t>
  </si>
  <si>
    <t>Количество внесенных изменений в сводную бюджетную роспись</t>
  </si>
  <si>
    <t>Таблица 3</t>
  </si>
  <si>
    <t xml:space="preserve"> Сводная оценка качества  финансового менеджмента главных распорядителей средств бюджета муниципального образования Белевский район и бюджетов поселений Белевского района по критерию 3."Управление обязательствами в процессе исполнения бюджета"</t>
  </si>
  <si>
    <t xml:space="preserve"> Управление обязательствами в процессе исполнения бюджета</t>
  </si>
  <si>
    <t xml:space="preserve"> Изменение просроченной кредиторской задолженности ГРБС и подведомственных  учреждений за отчетный период</t>
  </si>
  <si>
    <t xml:space="preserve"> Эффективность управления просроченной кредиторской задолженностью ГРБС и подведомственными учреждениями в отчетном периоде</t>
  </si>
  <si>
    <t xml:space="preserve"> Сводная оценка качества  финансового менеджмента главных распорядителей средств бюджета муниципального образования Белевский  район и бюджетов поселений Белевского района по критерию 4."Исполнение судебных актов"</t>
  </si>
  <si>
    <t>Таблица 4</t>
  </si>
  <si>
    <t xml:space="preserve"> Исполнение судебных решений  по денежным обязательствам ГРБС и подведомственных учреждений</t>
  </si>
  <si>
    <t xml:space="preserve"> Сумма взыскания по исполнительным документам</t>
  </si>
  <si>
    <t xml:space="preserve"> Исполнение судебных актов</t>
  </si>
  <si>
    <t xml:space="preserve"> Сводная оценка качества  финансового менеджмента главных распорядителей средств бюджета муниципального образования Белевский район и бюджетов поселений Белевского района по критерию 5."Состояние учета и отчетности, организация контроля"</t>
  </si>
  <si>
    <t xml:space="preserve"> Таблица 5</t>
  </si>
  <si>
    <t xml:space="preserve"> Состояние учета и отчетности, организация контроля</t>
  </si>
  <si>
    <t xml:space="preserve"> Качество подготовки платежных документов</t>
  </si>
  <si>
    <t xml:space="preserve"> Соблюдение сроков предоставления ГРБС отчетности в финансовый орган</t>
  </si>
  <si>
    <t xml:space="preserve"> Объем недостач и хищений денежных средств и материальных ценностей</t>
  </si>
  <si>
    <t>Наличие правового акта ГРБС об организации внутреннего финансового контроля</t>
  </si>
  <si>
    <t xml:space="preserve"> Объем финансовых нарушений, выявленных в ходе проведения контрольных мероприятий уполномоченными органами в сфере финансового контроля</t>
  </si>
  <si>
    <t>Проведение ГРБС контрольных мероприятий</t>
  </si>
  <si>
    <t>х</t>
  </si>
  <si>
    <t xml:space="preserve"> Сводная оценка качества и среднего уровня финансового менеджмента главных распорядителей средств бюджета муниципального образования Белевский район и бюджетов поселений Белевского района</t>
  </si>
  <si>
    <t xml:space="preserve"> Итоговая оценка по группам показателей с учетом весового коэффициента</t>
  </si>
  <si>
    <t xml:space="preserve"> Исполнение бюджета в части расходов</t>
  </si>
  <si>
    <t xml:space="preserve">Управление обязательствами в процессе исполнения бюджета </t>
  </si>
  <si>
    <t>Состояние учета и отчетности, организация контроля</t>
  </si>
  <si>
    <t xml:space="preserve"> Наименование ГРБС </t>
  </si>
  <si>
    <t xml:space="preserve"> оценка с учетом весового коэффициента (балл)</t>
  </si>
  <si>
    <t xml:space="preserve"> Итоговая оценка по ГРБС</t>
  </si>
  <si>
    <t>балл</t>
  </si>
  <si>
    <t>Рейтинг ГРБС, соответствующий итоговой бальной оценки</t>
  </si>
  <si>
    <t>Таблица 6</t>
  </si>
  <si>
    <t>хорошее</t>
  </si>
  <si>
    <t>высокое</t>
  </si>
  <si>
    <t>2. Отдел образования, молодёжной политики и спорта</t>
  </si>
  <si>
    <t>удовлетворительное</t>
  </si>
  <si>
    <t>3. Отдел культуры и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</si>
</sst>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2" borderId="1" xfId="0" applyFill="1" applyBorder="1"/>
    <xf numFmtId="0" fontId="3" fillId="2" borderId="1" xfId="0" applyFont="1" applyFill="1" applyBorder="1"/>
    <xf numFmtId="2" fontId="0" fillId="0" borderId="1" xfId="0" applyNumberFormat="1" applyBorder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2" borderId="1" xfId="0" applyNumberFormat="1" applyFill="1" applyBorder="1"/>
    <xf numFmtId="1" fontId="3" fillId="0" borderId="1" xfId="0" applyNumberFormat="1" applyFont="1" applyBorder="1"/>
    <xf numFmtId="1" fontId="3" fillId="2" borderId="1" xfId="0" applyNumberFormat="1" applyFont="1" applyFill="1" applyBorder="1"/>
    <xf numFmtId="1" fontId="0" fillId="2" borderId="1" xfId="0" applyNumberFormat="1" applyFill="1" applyBorder="1"/>
    <xf numFmtId="164" fontId="0" fillId="0" borderId="1" xfId="0" applyNumberFormat="1" applyBorder="1"/>
    <xf numFmtId="1" fontId="0" fillId="0" borderId="1" xfId="0" applyNumberFormat="1" applyBorder="1"/>
    <xf numFmtId="1" fontId="3" fillId="0" borderId="2" xfId="0" applyNumberFormat="1" applyFont="1" applyBorder="1" applyAlignment="1">
      <alignment horizontal="center"/>
    </xf>
    <xf numFmtId="0" fontId="0" fillId="2" borderId="1" xfId="0" applyNumberFormat="1" applyFill="1" applyBorder="1"/>
    <xf numFmtId="164" fontId="3" fillId="0" borderId="1" xfId="0" applyNumberFormat="1" applyFont="1" applyBorder="1"/>
    <xf numFmtId="2" fontId="3" fillId="2" borderId="1" xfId="0" applyNumberFormat="1" applyFont="1" applyFill="1" applyBorder="1"/>
    <xf numFmtId="2" fontId="4" fillId="0" borderId="1" xfId="0" applyNumberFormat="1" applyFont="1" applyBorder="1"/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/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5" workbookViewId="0">
      <selection activeCell="J19" sqref="J19"/>
    </sheetView>
  </sheetViews>
  <sheetFormatPr defaultRowHeight="15" x14ac:dyDescent="0.25"/>
  <cols>
    <col min="1" max="1" width="20.7109375" customWidth="1"/>
  </cols>
  <sheetData>
    <row r="1" spans="1:10" ht="15.75" x14ac:dyDescent="0.25">
      <c r="A1" s="1"/>
      <c r="B1" s="1"/>
      <c r="C1" s="1"/>
      <c r="D1" s="1"/>
      <c r="E1" s="1"/>
      <c r="F1" s="1"/>
      <c r="G1" s="44" t="s">
        <v>0</v>
      </c>
      <c r="H1" s="44"/>
      <c r="I1" s="44"/>
      <c r="J1" s="44"/>
    </row>
    <row r="2" spans="1:10" ht="63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4" spans="1:10" ht="35.1" customHeight="1" x14ac:dyDescent="0.25">
      <c r="A4" s="46" t="s">
        <v>2</v>
      </c>
      <c r="B4" s="48"/>
      <c r="C4" s="48"/>
      <c r="D4" s="48"/>
      <c r="E4" s="48"/>
      <c r="F4" s="48"/>
      <c r="G4" s="48"/>
      <c r="H4" s="48"/>
      <c r="I4" s="48"/>
      <c r="J4" s="47"/>
    </row>
    <row r="5" spans="1:10" x14ac:dyDescent="0.25">
      <c r="A5" s="45" t="s">
        <v>3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90" customHeight="1" x14ac:dyDescent="0.25">
      <c r="A6" s="49" t="s">
        <v>13</v>
      </c>
      <c r="B6" s="46" t="s">
        <v>4</v>
      </c>
      <c r="C6" s="47"/>
      <c r="D6" s="46" t="s">
        <v>11</v>
      </c>
      <c r="E6" s="47"/>
      <c r="F6" s="46" t="s">
        <v>5</v>
      </c>
      <c r="G6" s="47"/>
      <c r="H6" s="46" t="s">
        <v>12</v>
      </c>
      <c r="I6" s="47"/>
      <c r="J6" s="6" t="s">
        <v>6</v>
      </c>
    </row>
    <row r="7" spans="1:10" ht="75" x14ac:dyDescent="0.25">
      <c r="A7" s="50"/>
      <c r="B7" s="7" t="s">
        <v>7</v>
      </c>
      <c r="C7" s="7" t="s">
        <v>8</v>
      </c>
      <c r="D7" s="7" t="s">
        <v>7</v>
      </c>
      <c r="E7" s="7" t="s">
        <v>8</v>
      </c>
      <c r="F7" s="7" t="s">
        <v>7</v>
      </c>
      <c r="G7" s="7" t="s">
        <v>8</v>
      </c>
      <c r="H7" s="7" t="s">
        <v>7</v>
      </c>
      <c r="I7" s="7" t="s">
        <v>8</v>
      </c>
      <c r="J7" s="7" t="s">
        <v>8</v>
      </c>
    </row>
    <row r="8" spans="1:10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x14ac:dyDescent="0.25">
      <c r="A9" s="40" t="s">
        <v>14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30" x14ac:dyDescent="0.25">
      <c r="A10" s="4" t="s">
        <v>15</v>
      </c>
      <c r="B10" s="18">
        <v>0</v>
      </c>
      <c r="C10" s="2">
        <f>B10*0.3</f>
        <v>0</v>
      </c>
      <c r="D10" s="18">
        <v>3</v>
      </c>
      <c r="E10" s="2">
        <f t="shared" ref="E10:E12" si="0">D10*0.3</f>
        <v>0.89999999999999991</v>
      </c>
      <c r="F10" s="18">
        <v>5</v>
      </c>
      <c r="G10" s="2">
        <f>F10*0.2</f>
        <v>1</v>
      </c>
      <c r="H10" s="18">
        <v>5</v>
      </c>
      <c r="I10" s="2">
        <f t="shared" ref="I10:I12" si="1">H10*0.2</f>
        <v>1</v>
      </c>
      <c r="J10" s="2">
        <f>C10+E10+G10+I10</f>
        <v>2.9</v>
      </c>
    </row>
    <row r="11" spans="1:10" ht="60" x14ac:dyDescent="0.25">
      <c r="A11" s="4" t="s">
        <v>58</v>
      </c>
      <c r="B11" s="18">
        <v>2</v>
      </c>
      <c r="C11" s="2">
        <f>B11*0.3</f>
        <v>0.6</v>
      </c>
      <c r="D11" s="18">
        <v>3</v>
      </c>
      <c r="E11" s="2">
        <f t="shared" si="0"/>
        <v>0.89999999999999991</v>
      </c>
      <c r="F11" s="18">
        <v>5</v>
      </c>
      <c r="G11" s="2">
        <f>F11*0.2</f>
        <v>1</v>
      </c>
      <c r="H11" s="18">
        <v>5</v>
      </c>
      <c r="I11" s="2">
        <f t="shared" si="1"/>
        <v>1</v>
      </c>
      <c r="J11" s="2">
        <f>C11+E11+G11+I11</f>
        <v>3.5</v>
      </c>
    </row>
    <row r="12" spans="1:10" ht="25.5" x14ac:dyDescent="0.25">
      <c r="A12" s="8" t="s">
        <v>60</v>
      </c>
      <c r="B12" s="18">
        <v>4</v>
      </c>
      <c r="C12" s="2">
        <f>B12*0.3</f>
        <v>1.2</v>
      </c>
      <c r="D12" s="18">
        <v>3</v>
      </c>
      <c r="E12" s="2">
        <f t="shared" si="0"/>
        <v>0.89999999999999991</v>
      </c>
      <c r="F12" s="18">
        <v>5</v>
      </c>
      <c r="G12" s="2">
        <f>F12*0.2</f>
        <v>1</v>
      </c>
      <c r="H12" s="18">
        <v>5</v>
      </c>
      <c r="I12" s="2">
        <f t="shared" si="1"/>
        <v>1</v>
      </c>
      <c r="J12" s="2">
        <f>C12+E12+G12+I12</f>
        <v>4.0999999999999996</v>
      </c>
    </row>
    <row r="13" spans="1:10" ht="30" x14ac:dyDescent="0.25">
      <c r="A13" s="4" t="s">
        <v>9</v>
      </c>
      <c r="B13" s="30">
        <f t="shared" ref="B13:J13" si="2">AVERAGE(B10:B12)</f>
        <v>2</v>
      </c>
      <c r="C13" s="2">
        <f t="shared" si="2"/>
        <v>0.6</v>
      </c>
      <c r="D13" s="30">
        <f t="shared" si="2"/>
        <v>3</v>
      </c>
      <c r="E13" s="2">
        <f t="shared" si="2"/>
        <v>0.89999999999999991</v>
      </c>
      <c r="F13" s="18">
        <f t="shared" si="2"/>
        <v>5</v>
      </c>
      <c r="G13" s="2">
        <f t="shared" si="2"/>
        <v>1</v>
      </c>
      <c r="H13" s="30">
        <f t="shared" si="2"/>
        <v>5</v>
      </c>
      <c r="I13" s="32">
        <f t="shared" si="2"/>
        <v>1</v>
      </c>
      <c r="J13" s="31">
        <f t="shared" si="2"/>
        <v>3.5</v>
      </c>
    </row>
    <row r="14" spans="1:10" x14ac:dyDescent="0.25">
      <c r="A14" s="45" t="s">
        <v>10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45" x14ac:dyDescent="0.25">
      <c r="A15" s="4" t="s">
        <v>16</v>
      </c>
      <c r="B15" s="18">
        <v>5</v>
      </c>
      <c r="C15" s="2">
        <f t="shared" ref="C15:C18" si="3">B15*0.3</f>
        <v>1.5</v>
      </c>
      <c r="D15" s="18">
        <v>4</v>
      </c>
      <c r="E15" s="2">
        <f t="shared" ref="E15:E18" si="4">D15*0.3</f>
        <v>1.2</v>
      </c>
      <c r="F15" s="18">
        <v>5</v>
      </c>
      <c r="G15" s="2">
        <f t="shared" ref="G15:G18" si="5">F15*0.2</f>
        <v>1</v>
      </c>
      <c r="H15" s="18">
        <v>5</v>
      </c>
      <c r="I15" s="2">
        <f t="shared" ref="I15:I18" si="6">H15*0.2</f>
        <v>1</v>
      </c>
      <c r="J15" s="2">
        <f t="shared" ref="J15:J18" si="7">C15+E15+G15+I15</f>
        <v>4.7</v>
      </c>
    </row>
    <row r="16" spans="1:10" ht="45" x14ac:dyDescent="0.25">
      <c r="A16" s="4" t="s">
        <v>17</v>
      </c>
      <c r="B16" s="18">
        <v>3</v>
      </c>
      <c r="C16" s="2">
        <f t="shared" si="3"/>
        <v>0.89999999999999991</v>
      </c>
      <c r="D16" s="18">
        <v>4</v>
      </c>
      <c r="E16" s="2">
        <f t="shared" si="4"/>
        <v>1.2</v>
      </c>
      <c r="F16" s="18">
        <v>5</v>
      </c>
      <c r="G16" s="2">
        <f t="shared" si="5"/>
        <v>1</v>
      </c>
      <c r="H16" s="18">
        <v>5</v>
      </c>
      <c r="I16" s="2">
        <f t="shared" si="6"/>
        <v>1</v>
      </c>
      <c r="J16" s="2">
        <f t="shared" si="7"/>
        <v>4.0999999999999996</v>
      </c>
    </row>
    <row r="17" spans="1:10" ht="45" x14ac:dyDescent="0.25">
      <c r="A17" s="4" t="s">
        <v>18</v>
      </c>
      <c r="B17" s="18">
        <v>0</v>
      </c>
      <c r="C17" s="2">
        <f t="shared" si="3"/>
        <v>0</v>
      </c>
      <c r="D17" s="18">
        <v>1</v>
      </c>
      <c r="E17" s="2">
        <f t="shared" si="4"/>
        <v>0.3</v>
      </c>
      <c r="F17" s="18">
        <v>5</v>
      </c>
      <c r="G17" s="2">
        <f t="shared" si="5"/>
        <v>1</v>
      </c>
      <c r="H17" s="18">
        <v>5</v>
      </c>
      <c r="I17" s="2">
        <f t="shared" si="6"/>
        <v>1</v>
      </c>
      <c r="J17" s="2">
        <f t="shared" si="7"/>
        <v>2.2999999999999998</v>
      </c>
    </row>
    <row r="18" spans="1:10" ht="45" x14ac:dyDescent="0.25">
      <c r="A18" s="4" t="s">
        <v>19</v>
      </c>
      <c r="B18" s="18">
        <v>0</v>
      </c>
      <c r="C18" s="2">
        <f t="shared" si="3"/>
        <v>0</v>
      </c>
      <c r="D18" s="18">
        <v>3</v>
      </c>
      <c r="E18" s="2">
        <f t="shared" si="4"/>
        <v>0.89999999999999991</v>
      </c>
      <c r="F18" s="18">
        <v>5</v>
      </c>
      <c r="G18" s="2">
        <f t="shared" si="5"/>
        <v>1</v>
      </c>
      <c r="H18" s="18">
        <v>5</v>
      </c>
      <c r="I18" s="2">
        <f t="shared" si="6"/>
        <v>1</v>
      </c>
      <c r="J18" s="2">
        <f t="shared" si="7"/>
        <v>2.9</v>
      </c>
    </row>
    <row r="19" spans="1:10" ht="31.5" x14ac:dyDescent="0.25">
      <c r="A19" s="5" t="s">
        <v>9</v>
      </c>
      <c r="B19" s="18">
        <f>AVERAGE(B15:B18)</f>
        <v>2</v>
      </c>
      <c r="C19" s="31">
        <f t="shared" ref="C19:J19" si="8">AVERAGE(C15:C18)</f>
        <v>0.6</v>
      </c>
      <c r="D19" s="18">
        <f>AVERAGE(D15:D18)</f>
        <v>3</v>
      </c>
      <c r="E19" s="31">
        <f t="shared" si="8"/>
        <v>0.89999999999999991</v>
      </c>
      <c r="F19" s="18">
        <f>AVERAGE(F15:F18)</f>
        <v>5</v>
      </c>
      <c r="G19" s="2">
        <f t="shared" si="8"/>
        <v>1</v>
      </c>
      <c r="H19" s="18">
        <f t="shared" si="8"/>
        <v>5</v>
      </c>
      <c r="I19" s="2">
        <f t="shared" si="8"/>
        <v>1</v>
      </c>
      <c r="J19" s="31">
        <f t="shared" si="8"/>
        <v>3.5000000000000004</v>
      </c>
    </row>
  </sheetData>
  <mergeCells count="11">
    <mergeCell ref="A9:J9"/>
    <mergeCell ref="A2:J2"/>
    <mergeCell ref="G1:J1"/>
    <mergeCell ref="A14:J14"/>
    <mergeCell ref="B6:C6"/>
    <mergeCell ref="D6:E6"/>
    <mergeCell ref="F6:G6"/>
    <mergeCell ref="H6:I6"/>
    <mergeCell ref="A4:J4"/>
    <mergeCell ref="A5:J5"/>
    <mergeCell ref="A6:A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workbookViewId="0">
      <selection activeCell="F19" sqref="F19"/>
    </sheetView>
  </sheetViews>
  <sheetFormatPr defaultRowHeight="15" x14ac:dyDescent="0.25"/>
  <cols>
    <col min="1" max="1" width="20.7109375" customWidth="1"/>
    <col min="2" max="6" width="15.7109375" customWidth="1"/>
  </cols>
  <sheetData>
    <row r="1" spans="1:6" ht="15.75" x14ac:dyDescent="0.25">
      <c r="A1" s="44" t="s">
        <v>22</v>
      </c>
      <c r="B1" s="44"/>
      <c r="C1" s="44"/>
      <c r="D1" s="44"/>
      <c r="E1" s="44"/>
      <c r="F1" s="44"/>
    </row>
    <row r="2" spans="1:6" ht="63" customHeight="1" x14ac:dyDescent="0.25">
      <c r="A2" s="43" t="s">
        <v>20</v>
      </c>
      <c r="B2" s="43"/>
      <c r="C2" s="43"/>
      <c r="D2" s="43"/>
      <c r="E2" s="43"/>
      <c r="F2" s="43"/>
    </row>
    <row r="4" spans="1:6" ht="35.1" customHeight="1" x14ac:dyDescent="0.25">
      <c r="A4" s="46" t="s">
        <v>2</v>
      </c>
      <c r="B4" s="48"/>
      <c r="C4" s="48"/>
      <c r="D4" s="48"/>
      <c r="E4" s="48"/>
      <c r="F4" s="47"/>
    </row>
    <row r="5" spans="1:6" x14ac:dyDescent="0.25">
      <c r="A5" s="45" t="s">
        <v>21</v>
      </c>
      <c r="B5" s="41"/>
      <c r="C5" s="41"/>
      <c r="D5" s="41"/>
      <c r="E5" s="41"/>
      <c r="F5" s="42"/>
    </row>
    <row r="6" spans="1:6" ht="77.25" customHeight="1" x14ac:dyDescent="0.25">
      <c r="A6" s="49" t="s">
        <v>13</v>
      </c>
      <c r="B6" s="46" t="s">
        <v>23</v>
      </c>
      <c r="C6" s="47"/>
      <c r="D6" s="46" t="s">
        <v>24</v>
      </c>
      <c r="E6" s="47"/>
      <c r="F6" s="6" t="s">
        <v>6</v>
      </c>
    </row>
    <row r="7" spans="1:6" ht="60" x14ac:dyDescent="0.25">
      <c r="A7" s="50"/>
      <c r="B7" s="7" t="s">
        <v>7</v>
      </c>
      <c r="C7" s="7" t="s">
        <v>8</v>
      </c>
      <c r="D7" s="7" t="s">
        <v>7</v>
      </c>
      <c r="E7" s="7" t="s">
        <v>8</v>
      </c>
      <c r="F7" s="7" t="s">
        <v>8</v>
      </c>
    </row>
    <row r="8" spans="1: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x14ac:dyDescent="0.25">
      <c r="A9" s="40" t="s">
        <v>14</v>
      </c>
      <c r="B9" s="41"/>
      <c r="C9" s="41"/>
      <c r="D9" s="41"/>
      <c r="E9" s="41"/>
      <c r="F9" s="42"/>
    </row>
    <row r="10" spans="1:6" ht="30" x14ac:dyDescent="0.25">
      <c r="A10" s="4" t="s">
        <v>15</v>
      </c>
      <c r="B10" s="18">
        <v>5</v>
      </c>
      <c r="C10" s="2">
        <f>B10*0.5</f>
        <v>2.5</v>
      </c>
      <c r="D10" s="18">
        <v>1</v>
      </c>
      <c r="E10" s="2">
        <f>D10*0.5</f>
        <v>0.5</v>
      </c>
      <c r="F10" s="2">
        <f>C10+E10</f>
        <v>3</v>
      </c>
    </row>
    <row r="11" spans="1:6" ht="60" x14ac:dyDescent="0.25">
      <c r="A11" s="4" t="s">
        <v>58</v>
      </c>
      <c r="B11" s="18">
        <v>5</v>
      </c>
      <c r="C11" s="2">
        <f>B11*0.5</f>
        <v>2.5</v>
      </c>
      <c r="D11" s="18">
        <v>3</v>
      </c>
      <c r="E11" s="2">
        <f>D11*0.5</f>
        <v>1.5</v>
      </c>
      <c r="F11" s="2">
        <f>C11+E11</f>
        <v>4</v>
      </c>
    </row>
    <row r="12" spans="1:6" ht="25.5" x14ac:dyDescent="0.25">
      <c r="A12" s="8" t="s">
        <v>60</v>
      </c>
      <c r="B12" s="18">
        <v>5</v>
      </c>
      <c r="C12" s="2">
        <f>B12*0.5</f>
        <v>2.5</v>
      </c>
      <c r="D12" s="18">
        <v>2</v>
      </c>
      <c r="E12" s="2">
        <f>D12*0.5</f>
        <v>1</v>
      </c>
      <c r="F12" s="2">
        <f>C12+E12</f>
        <v>3.5</v>
      </c>
    </row>
    <row r="13" spans="1:6" ht="30" x14ac:dyDescent="0.25">
      <c r="A13" s="4" t="s">
        <v>9</v>
      </c>
      <c r="B13" s="30">
        <f>AVERAGE(B10:B12)</f>
        <v>5</v>
      </c>
      <c r="C13" s="31">
        <f>AVERAGE(C10:C12)</f>
        <v>2.5</v>
      </c>
      <c r="D13" s="30">
        <f>AVERAGE(D10:D12)</f>
        <v>2</v>
      </c>
      <c r="E13" s="32">
        <f>AVERAGE(E10:E12)</f>
        <v>1</v>
      </c>
      <c r="F13" s="31">
        <f>AVERAGE(F10:F12)</f>
        <v>3.5</v>
      </c>
    </row>
    <row r="14" spans="1:6" x14ac:dyDescent="0.25">
      <c r="A14" s="45" t="s">
        <v>10</v>
      </c>
      <c r="B14" s="41"/>
      <c r="C14" s="41"/>
      <c r="D14" s="41"/>
      <c r="E14" s="41"/>
      <c r="F14" s="42"/>
    </row>
    <row r="15" spans="1:6" ht="45" x14ac:dyDescent="0.25">
      <c r="A15" s="4" t="s">
        <v>16</v>
      </c>
      <c r="B15" s="34">
        <v>5</v>
      </c>
      <c r="C15" s="2">
        <f>B15*0.5</f>
        <v>2.5</v>
      </c>
      <c r="D15" s="18">
        <v>4</v>
      </c>
      <c r="E15" s="2">
        <f t="shared" ref="E15:E18" si="0">D15*0.5</f>
        <v>2</v>
      </c>
      <c r="F15" s="2">
        <f t="shared" ref="F15:F18" si="1">C15+E15</f>
        <v>4.5</v>
      </c>
    </row>
    <row r="16" spans="1:6" ht="45" x14ac:dyDescent="0.25">
      <c r="A16" s="4" t="s">
        <v>17</v>
      </c>
      <c r="B16" s="34">
        <v>5</v>
      </c>
      <c r="C16" s="2">
        <f t="shared" ref="C16:C18" si="2">B16*0.5</f>
        <v>2.5</v>
      </c>
      <c r="D16" s="18">
        <v>4</v>
      </c>
      <c r="E16" s="2">
        <f t="shared" si="0"/>
        <v>2</v>
      </c>
      <c r="F16" s="2">
        <f t="shared" si="1"/>
        <v>4.5</v>
      </c>
    </row>
    <row r="17" spans="1:6" ht="45" x14ac:dyDescent="0.25">
      <c r="A17" s="4" t="s">
        <v>18</v>
      </c>
      <c r="B17" s="18">
        <v>5</v>
      </c>
      <c r="C17" s="2">
        <f t="shared" si="2"/>
        <v>2.5</v>
      </c>
      <c r="D17" s="18">
        <v>2</v>
      </c>
      <c r="E17" s="2">
        <f t="shared" si="0"/>
        <v>1</v>
      </c>
      <c r="F17" s="2">
        <f t="shared" si="1"/>
        <v>3.5</v>
      </c>
    </row>
    <row r="18" spans="1:6" ht="45" x14ac:dyDescent="0.25">
      <c r="A18" s="4" t="s">
        <v>19</v>
      </c>
      <c r="B18" s="18">
        <v>5</v>
      </c>
      <c r="C18" s="2">
        <f t="shared" si="2"/>
        <v>2.5</v>
      </c>
      <c r="D18" s="18">
        <v>2</v>
      </c>
      <c r="E18" s="2">
        <f t="shared" si="0"/>
        <v>1</v>
      </c>
      <c r="F18" s="2">
        <f t="shared" si="1"/>
        <v>3.5</v>
      </c>
    </row>
    <row r="19" spans="1:6" ht="31.5" x14ac:dyDescent="0.25">
      <c r="A19" s="5" t="s">
        <v>9</v>
      </c>
      <c r="B19" s="18">
        <f>AVERAGE(B15:B18)</f>
        <v>5</v>
      </c>
      <c r="C19" s="31">
        <f t="shared" ref="C19:F19" si="3">AVERAGE(C15:C18)</f>
        <v>2.5</v>
      </c>
      <c r="D19" s="18">
        <f t="shared" si="3"/>
        <v>3</v>
      </c>
      <c r="E19" s="31">
        <f t="shared" si="3"/>
        <v>1.5</v>
      </c>
      <c r="F19" s="32">
        <f t="shared" si="3"/>
        <v>4</v>
      </c>
    </row>
  </sheetData>
  <mergeCells count="9">
    <mergeCell ref="A1:F1"/>
    <mergeCell ref="A9:F9"/>
    <mergeCell ref="A14:F14"/>
    <mergeCell ref="A2:F2"/>
    <mergeCell ref="A4:F4"/>
    <mergeCell ref="A5:F5"/>
    <mergeCell ref="A6:A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2" sqref="A12"/>
    </sheetView>
  </sheetViews>
  <sheetFormatPr defaultRowHeight="15" x14ac:dyDescent="0.25"/>
  <cols>
    <col min="1" max="1" width="20.7109375" customWidth="1"/>
    <col min="2" max="6" width="15.7109375" customWidth="1"/>
  </cols>
  <sheetData>
    <row r="1" spans="1:6" ht="15.75" x14ac:dyDescent="0.25">
      <c r="A1" s="44" t="s">
        <v>25</v>
      </c>
      <c r="B1" s="44"/>
      <c r="C1" s="44"/>
      <c r="D1" s="44"/>
      <c r="E1" s="44"/>
      <c r="F1" s="44"/>
    </row>
    <row r="2" spans="1:6" ht="65.099999999999994" customHeight="1" x14ac:dyDescent="0.25">
      <c r="A2" s="43" t="s">
        <v>26</v>
      </c>
      <c r="B2" s="43"/>
      <c r="C2" s="43"/>
      <c r="D2" s="43"/>
      <c r="E2" s="43"/>
      <c r="F2" s="43"/>
    </row>
    <row r="4" spans="1:6" ht="35.1" customHeight="1" x14ac:dyDescent="0.25">
      <c r="A4" s="46" t="s">
        <v>2</v>
      </c>
      <c r="B4" s="48"/>
      <c r="C4" s="48"/>
      <c r="D4" s="48"/>
      <c r="E4" s="48"/>
      <c r="F4" s="47"/>
    </row>
    <row r="5" spans="1:6" x14ac:dyDescent="0.25">
      <c r="A5" s="45" t="s">
        <v>27</v>
      </c>
      <c r="B5" s="41"/>
      <c r="C5" s="41"/>
      <c r="D5" s="41"/>
      <c r="E5" s="41"/>
      <c r="F5" s="42"/>
    </row>
    <row r="6" spans="1:6" ht="90" customHeight="1" x14ac:dyDescent="0.25">
      <c r="A6" s="49" t="s">
        <v>13</v>
      </c>
      <c r="B6" s="46" t="s">
        <v>28</v>
      </c>
      <c r="C6" s="47"/>
      <c r="D6" s="46" t="s">
        <v>29</v>
      </c>
      <c r="E6" s="47"/>
      <c r="F6" s="6" t="s">
        <v>6</v>
      </c>
    </row>
    <row r="7" spans="1:6" ht="60" x14ac:dyDescent="0.25">
      <c r="A7" s="50"/>
      <c r="B7" s="7" t="s">
        <v>7</v>
      </c>
      <c r="C7" s="7" t="s">
        <v>8</v>
      </c>
      <c r="D7" s="7" t="s">
        <v>7</v>
      </c>
      <c r="E7" s="7" t="s">
        <v>8</v>
      </c>
      <c r="F7" s="7" t="s">
        <v>8</v>
      </c>
    </row>
    <row r="8" spans="1: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x14ac:dyDescent="0.25">
      <c r="A9" s="40" t="s">
        <v>14</v>
      </c>
      <c r="B9" s="41"/>
      <c r="C9" s="41"/>
      <c r="D9" s="41"/>
      <c r="E9" s="41"/>
      <c r="F9" s="42"/>
    </row>
    <row r="10" spans="1:6" ht="30" x14ac:dyDescent="0.25">
      <c r="A10" s="4" t="s">
        <v>15</v>
      </c>
      <c r="B10" s="18">
        <v>5</v>
      </c>
      <c r="C10" s="2">
        <f>B10*0.5</f>
        <v>2.5</v>
      </c>
      <c r="D10" s="18">
        <v>5</v>
      </c>
      <c r="E10" s="2">
        <f>D10*0.5</f>
        <v>2.5</v>
      </c>
      <c r="F10" s="2">
        <f>C10+E10</f>
        <v>5</v>
      </c>
    </row>
    <row r="11" spans="1:6" ht="60" x14ac:dyDescent="0.25">
      <c r="A11" s="4" t="s">
        <v>58</v>
      </c>
      <c r="B11" s="18">
        <v>5</v>
      </c>
      <c r="C11" s="2">
        <f>B11*0.5</f>
        <v>2.5</v>
      </c>
      <c r="D11" s="18">
        <v>5</v>
      </c>
      <c r="E11" s="2">
        <f>D11*0.5</f>
        <v>2.5</v>
      </c>
      <c r="F11" s="2">
        <f>C11+E11</f>
        <v>5</v>
      </c>
    </row>
    <row r="12" spans="1:6" ht="25.5" x14ac:dyDescent="0.25">
      <c r="A12" s="8" t="s">
        <v>60</v>
      </c>
      <c r="B12" s="18">
        <v>5</v>
      </c>
      <c r="C12" s="2">
        <f>B12*0.5</f>
        <v>2.5</v>
      </c>
      <c r="D12" s="18">
        <v>5</v>
      </c>
      <c r="E12" s="2">
        <f>D12*0.5</f>
        <v>2.5</v>
      </c>
      <c r="F12" s="2">
        <f>C12+E12</f>
        <v>5</v>
      </c>
    </row>
    <row r="13" spans="1:6" ht="30" x14ac:dyDescent="0.25">
      <c r="A13" s="4" t="s">
        <v>9</v>
      </c>
      <c r="B13" s="30">
        <f>AVERAGE(B10:B12)</f>
        <v>5</v>
      </c>
      <c r="C13" s="31">
        <f>AVERAGE(C10:C12)</f>
        <v>2.5</v>
      </c>
      <c r="D13" s="30">
        <f>AVERAGE(D10:D12)</f>
        <v>5</v>
      </c>
      <c r="E13" s="31">
        <f>AVERAGE(E10:E12)</f>
        <v>2.5</v>
      </c>
      <c r="F13" s="32">
        <f>AVERAGE(F10:F12)</f>
        <v>5</v>
      </c>
    </row>
    <row r="14" spans="1:6" x14ac:dyDescent="0.25">
      <c r="A14" s="45" t="s">
        <v>10</v>
      </c>
      <c r="B14" s="41"/>
      <c r="C14" s="41"/>
      <c r="D14" s="41"/>
      <c r="E14" s="41"/>
      <c r="F14" s="42"/>
    </row>
    <row r="15" spans="1:6" ht="45" x14ac:dyDescent="0.25">
      <c r="A15" s="4" t="s">
        <v>16</v>
      </c>
      <c r="B15" s="18">
        <v>5</v>
      </c>
      <c r="C15" s="2">
        <f>B15*0.5</f>
        <v>2.5</v>
      </c>
      <c r="D15" s="18">
        <v>5</v>
      </c>
      <c r="E15" s="2">
        <f t="shared" ref="E15:E18" si="0">D15*0.5</f>
        <v>2.5</v>
      </c>
      <c r="F15" s="2">
        <f t="shared" ref="F15:F18" si="1">C15+E15</f>
        <v>5</v>
      </c>
    </row>
    <row r="16" spans="1:6" ht="45" x14ac:dyDescent="0.25">
      <c r="A16" s="4" t="s">
        <v>17</v>
      </c>
      <c r="B16" s="18">
        <v>5</v>
      </c>
      <c r="C16" s="2">
        <f t="shared" ref="C16:C18" si="2">B16*0.5</f>
        <v>2.5</v>
      </c>
      <c r="D16" s="18">
        <v>5</v>
      </c>
      <c r="E16" s="2">
        <f t="shared" si="0"/>
        <v>2.5</v>
      </c>
      <c r="F16" s="2">
        <f t="shared" si="1"/>
        <v>5</v>
      </c>
    </row>
    <row r="17" spans="1:6" ht="45" x14ac:dyDescent="0.25">
      <c r="A17" s="4" t="s">
        <v>18</v>
      </c>
      <c r="B17" s="18">
        <v>5</v>
      </c>
      <c r="C17" s="2">
        <f t="shared" si="2"/>
        <v>2.5</v>
      </c>
      <c r="D17" s="18">
        <v>5</v>
      </c>
      <c r="E17" s="2">
        <f t="shared" si="0"/>
        <v>2.5</v>
      </c>
      <c r="F17" s="2">
        <f t="shared" si="1"/>
        <v>5</v>
      </c>
    </row>
    <row r="18" spans="1:6" ht="45" x14ac:dyDescent="0.25">
      <c r="A18" s="4" t="s">
        <v>19</v>
      </c>
      <c r="B18" s="18">
        <v>5</v>
      </c>
      <c r="C18" s="2">
        <f t="shared" si="2"/>
        <v>2.5</v>
      </c>
      <c r="D18" s="18">
        <v>5</v>
      </c>
      <c r="E18" s="2">
        <f t="shared" si="0"/>
        <v>2.5</v>
      </c>
      <c r="F18" s="2">
        <f t="shared" si="1"/>
        <v>5</v>
      </c>
    </row>
    <row r="19" spans="1:6" ht="31.5" x14ac:dyDescent="0.25">
      <c r="A19" s="5" t="s">
        <v>9</v>
      </c>
      <c r="B19" s="18">
        <f>AVERAGE(B15:B18)</f>
        <v>5</v>
      </c>
      <c r="C19" s="31">
        <f t="shared" ref="C19:F19" si="3">AVERAGE(C15:C18)</f>
        <v>2.5</v>
      </c>
      <c r="D19" s="18">
        <f t="shared" si="3"/>
        <v>5</v>
      </c>
      <c r="E19" s="31">
        <f t="shared" si="3"/>
        <v>2.5</v>
      </c>
      <c r="F19" s="2">
        <f t="shared" si="3"/>
        <v>5</v>
      </c>
    </row>
  </sheetData>
  <mergeCells count="9">
    <mergeCell ref="A9:F9"/>
    <mergeCell ref="A14:F14"/>
    <mergeCell ref="A1:F1"/>
    <mergeCell ref="A2:F2"/>
    <mergeCell ref="A4:F4"/>
    <mergeCell ref="A5:F5"/>
    <mergeCell ref="A6:A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workbookViewId="0">
      <selection activeCell="D19" sqref="D19"/>
    </sheetView>
  </sheetViews>
  <sheetFormatPr defaultRowHeight="15" x14ac:dyDescent="0.25"/>
  <cols>
    <col min="1" max="1" width="20.7109375" customWidth="1"/>
    <col min="2" max="6" width="15.7109375" customWidth="1"/>
  </cols>
  <sheetData>
    <row r="1" spans="1:6" ht="15.75" x14ac:dyDescent="0.25">
      <c r="A1" s="44" t="s">
        <v>31</v>
      </c>
      <c r="B1" s="44"/>
      <c r="C1" s="44"/>
      <c r="D1" s="44"/>
      <c r="E1" s="44"/>
      <c r="F1" s="44"/>
    </row>
    <row r="2" spans="1:6" ht="60" customHeight="1" x14ac:dyDescent="0.25">
      <c r="A2" s="43" t="s">
        <v>30</v>
      </c>
      <c r="B2" s="43"/>
      <c r="C2" s="43"/>
      <c r="D2" s="43"/>
      <c r="E2" s="43"/>
      <c r="F2" s="43"/>
    </row>
    <row r="4" spans="1:6" ht="30" customHeight="1" x14ac:dyDescent="0.25">
      <c r="A4" s="46" t="s">
        <v>2</v>
      </c>
      <c r="B4" s="48"/>
      <c r="C4" s="48"/>
      <c r="D4" s="48"/>
      <c r="E4" s="48"/>
      <c r="F4" s="47"/>
    </row>
    <row r="5" spans="1:6" x14ac:dyDescent="0.25">
      <c r="A5" s="45" t="s">
        <v>34</v>
      </c>
      <c r="B5" s="41"/>
      <c r="C5" s="41"/>
      <c r="D5" s="41"/>
      <c r="E5" s="41"/>
      <c r="F5" s="42"/>
    </row>
    <row r="6" spans="1:6" ht="60" customHeight="1" x14ac:dyDescent="0.25">
      <c r="A6" s="49" t="s">
        <v>13</v>
      </c>
      <c r="B6" s="46" t="s">
        <v>32</v>
      </c>
      <c r="C6" s="47"/>
      <c r="D6" s="46" t="s">
        <v>33</v>
      </c>
      <c r="E6" s="47"/>
      <c r="F6" s="6" t="s">
        <v>6</v>
      </c>
    </row>
    <row r="7" spans="1:6" ht="60" x14ac:dyDescent="0.25">
      <c r="A7" s="50"/>
      <c r="B7" s="7" t="s">
        <v>7</v>
      </c>
      <c r="C7" s="7" t="s">
        <v>8</v>
      </c>
      <c r="D7" s="7" t="s">
        <v>7</v>
      </c>
      <c r="E7" s="7" t="s">
        <v>8</v>
      </c>
      <c r="F7" s="7" t="s">
        <v>8</v>
      </c>
    </row>
    <row r="8" spans="1: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x14ac:dyDescent="0.25">
      <c r="A9" s="40" t="s">
        <v>14</v>
      </c>
      <c r="B9" s="41"/>
      <c r="C9" s="41"/>
      <c r="D9" s="41"/>
      <c r="E9" s="41"/>
      <c r="F9" s="42"/>
    </row>
    <row r="10" spans="1:6" ht="30" x14ac:dyDescent="0.25">
      <c r="A10" s="4" t="s">
        <v>15</v>
      </c>
      <c r="B10" s="18">
        <v>5</v>
      </c>
      <c r="C10" s="2">
        <f>B10*0.5</f>
        <v>2.5</v>
      </c>
      <c r="D10" s="18">
        <v>0</v>
      </c>
      <c r="E10" s="2">
        <f>D10*0.5</f>
        <v>0</v>
      </c>
      <c r="F10" s="2">
        <f>C10+E10</f>
        <v>2.5</v>
      </c>
    </row>
    <row r="11" spans="1:6" ht="60" x14ac:dyDescent="0.25">
      <c r="A11" s="4" t="s">
        <v>58</v>
      </c>
      <c r="B11" s="18">
        <v>5</v>
      </c>
      <c r="C11" s="2">
        <f>B11*0.5</f>
        <v>2.5</v>
      </c>
      <c r="D11" s="18">
        <v>5</v>
      </c>
      <c r="E11" s="2">
        <f>D11*0.5</f>
        <v>2.5</v>
      </c>
      <c r="F11" s="2">
        <f>C11+E11</f>
        <v>5</v>
      </c>
    </row>
    <row r="12" spans="1:6" ht="25.5" x14ac:dyDescent="0.25">
      <c r="A12" s="8" t="s">
        <v>60</v>
      </c>
      <c r="B12" s="18">
        <v>5</v>
      </c>
      <c r="C12" s="2">
        <f>B12*0.5</f>
        <v>2.5</v>
      </c>
      <c r="D12" s="18">
        <v>5</v>
      </c>
      <c r="E12" s="2">
        <f>D12*0.5</f>
        <v>2.5</v>
      </c>
      <c r="F12" s="2">
        <f>C12+E12</f>
        <v>5</v>
      </c>
    </row>
    <row r="13" spans="1:6" ht="30" x14ac:dyDescent="0.25">
      <c r="A13" s="4" t="s">
        <v>9</v>
      </c>
      <c r="B13" s="18">
        <f>AVERAGE(B10:B12)</f>
        <v>5</v>
      </c>
      <c r="C13" s="31">
        <f>AVERAGE(C10:C12)</f>
        <v>2.5</v>
      </c>
      <c r="D13" s="27">
        <f>AVERAGE(D10:D12)</f>
        <v>3.3333333333333335</v>
      </c>
      <c r="E13" s="20">
        <f>AVERAGE(E10:E12)</f>
        <v>1.6666666666666667</v>
      </c>
      <c r="F13" s="20">
        <f>AVERAGE(F10:F12)</f>
        <v>4.166666666666667</v>
      </c>
    </row>
    <row r="14" spans="1:6" x14ac:dyDescent="0.25">
      <c r="A14" s="45" t="s">
        <v>10</v>
      </c>
      <c r="B14" s="41"/>
      <c r="C14" s="41"/>
      <c r="D14" s="41"/>
      <c r="E14" s="41"/>
      <c r="F14" s="42"/>
    </row>
    <row r="15" spans="1:6" ht="45" x14ac:dyDescent="0.25">
      <c r="A15" s="4" t="s">
        <v>16</v>
      </c>
      <c r="B15" s="18">
        <v>5</v>
      </c>
      <c r="C15" s="2">
        <f>B15*0.5</f>
        <v>2.5</v>
      </c>
      <c r="D15" s="18">
        <v>5</v>
      </c>
      <c r="E15" s="2">
        <f t="shared" ref="E15:E18" si="0">D15*0.5</f>
        <v>2.5</v>
      </c>
      <c r="F15" s="2">
        <f t="shared" ref="F15:F18" si="1">C15+E15</f>
        <v>5</v>
      </c>
    </row>
    <row r="16" spans="1:6" ht="45" x14ac:dyDescent="0.25">
      <c r="A16" s="4" t="s">
        <v>17</v>
      </c>
      <c r="B16" s="18">
        <v>5</v>
      </c>
      <c r="C16" s="2">
        <f t="shared" ref="C16:C18" si="2">B16*0.5</f>
        <v>2.5</v>
      </c>
      <c r="D16" s="18">
        <v>5</v>
      </c>
      <c r="E16" s="2">
        <f t="shared" si="0"/>
        <v>2.5</v>
      </c>
      <c r="F16" s="2">
        <f t="shared" si="1"/>
        <v>5</v>
      </c>
    </row>
    <row r="17" spans="1:6" ht="45" x14ac:dyDescent="0.25">
      <c r="A17" s="4" t="s">
        <v>18</v>
      </c>
      <c r="B17" s="18">
        <v>5</v>
      </c>
      <c r="C17" s="2">
        <f t="shared" si="2"/>
        <v>2.5</v>
      </c>
      <c r="D17" s="18">
        <v>2</v>
      </c>
      <c r="E17" s="2">
        <f t="shared" si="0"/>
        <v>1</v>
      </c>
      <c r="F17" s="2">
        <f t="shared" si="1"/>
        <v>3.5</v>
      </c>
    </row>
    <row r="18" spans="1:6" ht="45" x14ac:dyDescent="0.25">
      <c r="A18" s="4" t="s">
        <v>19</v>
      </c>
      <c r="B18" s="18">
        <v>5</v>
      </c>
      <c r="C18" s="2">
        <f t="shared" si="2"/>
        <v>2.5</v>
      </c>
      <c r="D18" s="18">
        <v>3</v>
      </c>
      <c r="E18" s="2">
        <f t="shared" si="0"/>
        <v>1.5</v>
      </c>
      <c r="F18" s="2">
        <f t="shared" si="1"/>
        <v>4</v>
      </c>
    </row>
    <row r="19" spans="1:6" ht="31.5" x14ac:dyDescent="0.25">
      <c r="A19" s="5" t="s">
        <v>9</v>
      </c>
      <c r="B19" s="18">
        <f>AVERAGE(B15:B18)</f>
        <v>5</v>
      </c>
      <c r="C19" s="31">
        <f t="shared" ref="C19:F19" si="3">AVERAGE(C15:C18)</f>
        <v>2.5</v>
      </c>
      <c r="D19" s="18">
        <f t="shared" si="3"/>
        <v>3.75</v>
      </c>
      <c r="E19" s="20">
        <f t="shared" si="3"/>
        <v>1.875</v>
      </c>
      <c r="F19" s="20">
        <f t="shared" si="3"/>
        <v>4.375</v>
      </c>
    </row>
  </sheetData>
  <mergeCells count="9">
    <mergeCell ref="A9:F9"/>
    <mergeCell ref="A14:F14"/>
    <mergeCell ref="A1:F1"/>
    <mergeCell ref="A2:F2"/>
    <mergeCell ref="A4:F4"/>
    <mergeCell ref="A5:F5"/>
    <mergeCell ref="A6:A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A11" sqref="A11"/>
    </sheetView>
  </sheetViews>
  <sheetFormatPr defaultRowHeight="15" x14ac:dyDescent="0.25"/>
  <cols>
    <col min="1" max="1" width="20.7109375" customWidth="1"/>
    <col min="6" max="7" width="14.7109375" customWidth="1"/>
    <col min="10" max="11" width="10.7109375" customWidth="1"/>
  </cols>
  <sheetData>
    <row r="1" spans="1:14" ht="15.75" x14ac:dyDescent="0.25">
      <c r="A1" s="1"/>
      <c r="B1" s="1"/>
      <c r="C1" s="1"/>
      <c r="D1" s="1"/>
      <c r="E1" s="1"/>
      <c r="F1" s="1"/>
      <c r="G1" s="44" t="s">
        <v>36</v>
      </c>
      <c r="H1" s="44"/>
      <c r="I1" s="44"/>
      <c r="J1" s="44"/>
      <c r="K1" s="44"/>
      <c r="L1" s="44"/>
      <c r="M1" s="44"/>
      <c r="N1" s="44"/>
    </row>
    <row r="2" spans="1:14" ht="30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x14ac:dyDescent="0.25">
      <c r="A4" s="59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84.95" customHeight="1" x14ac:dyDescent="0.25">
      <c r="A5" s="62" t="s">
        <v>13</v>
      </c>
      <c r="B5" s="54" t="s">
        <v>38</v>
      </c>
      <c r="C5" s="55"/>
      <c r="D5" s="54" t="s">
        <v>39</v>
      </c>
      <c r="E5" s="55"/>
      <c r="F5" s="54" t="s">
        <v>42</v>
      </c>
      <c r="G5" s="55"/>
      <c r="H5" s="54" t="s">
        <v>40</v>
      </c>
      <c r="I5" s="55"/>
      <c r="J5" s="54" t="s">
        <v>41</v>
      </c>
      <c r="K5" s="55"/>
      <c r="L5" s="54" t="s">
        <v>43</v>
      </c>
      <c r="M5" s="55"/>
      <c r="N5" s="6" t="s">
        <v>6</v>
      </c>
    </row>
    <row r="6" spans="1:14" ht="63.75" x14ac:dyDescent="0.25">
      <c r="A6" s="63"/>
      <c r="B6" s="9" t="s">
        <v>7</v>
      </c>
      <c r="C6" s="11" t="s">
        <v>8</v>
      </c>
      <c r="D6" s="9" t="s">
        <v>7</v>
      </c>
      <c r="E6" s="11" t="s">
        <v>8</v>
      </c>
      <c r="F6" s="9" t="s">
        <v>7</v>
      </c>
      <c r="G6" s="9" t="s">
        <v>8</v>
      </c>
      <c r="H6" s="9" t="s">
        <v>7</v>
      </c>
      <c r="I6" s="11" t="s">
        <v>8</v>
      </c>
      <c r="J6" s="9" t="s">
        <v>7</v>
      </c>
      <c r="K6" s="11" t="s">
        <v>8</v>
      </c>
      <c r="L6" s="9" t="s">
        <v>7</v>
      </c>
      <c r="M6" s="11" t="s">
        <v>8</v>
      </c>
      <c r="N6" s="11" t="s">
        <v>8</v>
      </c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</row>
    <row r="8" spans="1:14" x14ac:dyDescent="0.25">
      <c r="A8" s="40" t="s">
        <v>14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25.5" x14ac:dyDescent="0.25">
      <c r="A9" s="8" t="s">
        <v>15</v>
      </c>
      <c r="B9" s="19">
        <v>5</v>
      </c>
      <c r="C9" s="12">
        <f>B9*0.2</f>
        <v>1</v>
      </c>
      <c r="D9" s="19">
        <v>5</v>
      </c>
      <c r="E9" s="12">
        <f>D9*0.1</f>
        <v>0.5</v>
      </c>
      <c r="F9" s="19">
        <v>5</v>
      </c>
      <c r="G9" s="12">
        <f>F9*0.2</f>
        <v>1</v>
      </c>
      <c r="H9" s="19">
        <v>5</v>
      </c>
      <c r="I9" s="12">
        <f t="shared" ref="I9:M11" si="0">H9*0.2</f>
        <v>1</v>
      </c>
      <c r="J9" s="19">
        <v>0</v>
      </c>
      <c r="K9" s="12">
        <f>J9*0.1</f>
        <v>0</v>
      </c>
      <c r="L9" s="19">
        <v>0</v>
      </c>
      <c r="M9" s="12">
        <f t="shared" si="0"/>
        <v>0</v>
      </c>
      <c r="N9" s="12">
        <f>C9+E9+G9+I9+K9+M9</f>
        <v>3.5</v>
      </c>
    </row>
    <row r="10" spans="1:14" ht="38.25" x14ac:dyDescent="0.25">
      <c r="A10" s="8" t="s">
        <v>58</v>
      </c>
      <c r="B10" s="19">
        <v>4</v>
      </c>
      <c r="C10" s="12">
        <f>B10*0.2</f>
        <v>0.8</v>
      </c>
      <c r="D10" s="19">
        <v>5</v>
      </c>
      <c r="E10" s="12">
        <f>D10*0.1</f>
        <v>0.5</v>
      </c>
      <c r="F10" s="19">
        <v>5</v>
      </c>
      <c r="G10" s="12">
        <f>F10*0.2</f>
        <v>1</v>
      </c>
      <c r="H10" s="19">
        <v>5</v>
      </c>
      <c r="I10" s="12">
        <f t="shared" si="0"/>
        <v>1</v>
      </c>
      <c r="J10" s="19">
        <v>0</v>
      </c>
      <c r="K10" s="12">
        <f>J10*0.1</f>
        <v>0</v>
      </c>
      <c r="L10" s="19">
        <v>0</v>
      </c>
      <c r="M10" s="12">
        <f t="shared" si="0"/>
        <v>0</v>
      </c>
      <c r="N10" s="12">
        <f>C10+E10+G10+I10+K10+M10</f>
        <v>3.3</v>
      </c>
    </row>
    <row r="11" spans="1:14" ht="25.5" x14ac:dyDescent="0.25">
      <c r="A11" s="8" t="s">
        <v>60</v>
      </c>
      <c r="B11" s="19">
        <v>4</v>
      </c>
      <c r="C11" s="12">
        <f>B11*0.2</f>
        <v>0.8</v>
      </c>
      <c r="D11" s="19">
        <v>5</v>
      </c>
      <c r="E11" s="12">
        <f>D11*0.1</f>
        <v>0.5</v>
      </c>
      <c r="F11" s="19">
        <v>5</v>
      </c>
      <c r="G11" s="12">
        <f>F11*0.2</f>
        <v>1</v>
      </c>
      <c r="H11" s="19">
        <v>5</v>
      </c>
      <c r="I11" s="12">
        <f t="shared" si="0"/>
        <v>1</v>
      </c>
      <c r="J11" s="19">
        <v>0</v>
      </c>
      <c r="K11" s="12">
        <f>J11*0.1</f>
        <v>0</v>
      </c>
      <c r="L11" s="19">
        <v>0</v>
      </c>
      <c r="M11" s="12">
        <f t="shared" si="0"/>
        <v>0</v>
      </c>
      <c r="N11" s="12">
        <f>C11+E11+G11+I11+K11+M11</f>
        <v>3.3</v>
      </c>
    </row>
    <row r="12" spans="1:14" ht="25.5" x14ac:dyDescent="0.25">
      <c r="A12" s="8" t="s">
        <v>9</v>
      </c>
      <c r="B12" s="36">
        <f t="shared" ref="B12:N12" si="1">AVERAGE(B9:B11)</f>
        <v>4.333333333333333</v>
      </c>
      <c r="C12" s="24">
        <f t="shared" si="1"/>
        <v>0.8666666666666667</v>
      </c>
      <c r="D12" s="19">
        <f t="shared" si="1"/>
        <v>5</v>
      </c>
      <c r="E12" s="12">
        <f t="shared" si="1"/>
        <v>0.5</v>
      </c>
      <c r="F12" s="29">
        <f t="shared" si="1"/>
        <v>5</v>
      </c>
      <c r="G12" s="28">
        <f t="shared" si="1"/>
        <v>1</v>
      </c>
      <c r="H12" s="19">
        <f t="shared" si="1"/>
        <v>5</v>
      </c>
      <c r="I12" s="12">
        <f t="shared" si="1"/>
        <v>1</v>
      </c>
      <c r="J12" s="19">
        <f t="shared" si="1"/>
        <v>0</v>
      </c>
      <c r="K12" s="12">
        <f t="shared" si="1"/>
        <v>0</v>
      </c>
      <c r="L12" s="19">
        <f t="shared" si="1"/>
        <v>0</v>
      </c>
      <c r="M12" s="12">
        <f t="shared" si="1"/>
        <v>0</v>
      </c>
      <c r="N12" s="24">
        <f t="shared" si="1"/>
        <v>3.3666666666666667</v>
      </c>
    </row>
    <row r="13" spans="1:14" x14ac:dyDescent="0.25">
      <c r="A13" s="51" t="s">
        <v>10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ht="38.25" x14ac:dyDescent="0.25">
      <c r="A14" s="8" t="s">
        <v>16</v>
      </c>
      <c r="B14" s="19">
        <v>5</v>
      </c>
      <c r="C14" s="12">
        <f t="shared" ref="C14:C17" si="2">B14*0.3</f>
        <v>1.5</v>
      </c>
      <c r="D14" s="19">
        <v>5</v>
      </c>
      <c r="E14" s="12">
        <f>D14*0.1</f>
        <v>0.5</v>
      </c>
      <c r="F14" s="19">
        <v>5</v>
      </c>
      <c r="G14" s="12">
        <f t="shared" ref="G14:I17" si="3">F14*0.3</f>
        <v>1.5</v>
      </c>
      <c r="H14" s="19">
        <v>5</v>
      </c>
      <c r="I14" s="12">
        <f t="shared" si="3"/>
        <v>1.5</v>
      </c>
      <c r="J14" s="15" t="s">
        <v>44</v>
      </c>
      <c r="K14" s="15" t="s">
        <v>44</v>
      </c>
      <c r="L14" s="15" t="s">
        <v>44</v>
      </c>
      <c r="M14" s="15" t="s">
        <v>44</v>
      </c>
      <c r="N14" s="12">
        <f t="shared" ref="N14:N17" si="4">C14+E14+G14+I14</f>
        <v>5</v>
      </c>
    </row>
    <row r="15" spans="1:14" ht="38.25" x14ac:dyDescent="0.25">
      <c r="A15" s="8" t="s">
        <v>17</v>
      </c>
      <c r="B15" s="19">
        <v>5</v>
      </c>
      <c r="C15" s="12">
        <f t="shared" si="2"/>
        <v>1.5</v>
      </c>
      <c r="D15" s="19">
        <v>5</v>
      </c>
      <c r="E15" s="12">
        <f t="shared" ref="E15:E17" si="5">D15*0.1</f>
        <v>0.5</v>
      </c>
      <c r="F15" s="19">
        <v>5</v>
      </c>
      <c r="G15" s="12">
        <f t="shared" si="3"/>
        <v>1.5</v>
      </c>
      <c r="H15" s="19">
        <v>5</v>
      </c>
      <c r="I15" s="12">
        <f t="shared" si="3"/>
        <v>1.5</v>
      </c>
      <c r="J15" s="15" t="s">
        <v>44</v>
      </c>
      <c r="K15" s="15" t="s">
        <v>44</v>
      </c>
      <c r="L15" s="15" t="s">
        <v>44</v>
      </c>
      <c r="M15" s="15" t="s">
        <v>44</v>
      </c>
      <c r="N15" s="12">
        <f t="shared" si="4"/>
        <v>5</v>
      </c>
    </row>
    <row r="16" spans="1:14" ht="38.25" x14ac:dyDescent="0.25">
      <c r="A16" s="8" t="s">
        <v>18</v>
      </c>
      <c r="B16" s="19">
        <v>5</v>
      </c>
      <c r="C16" s="12">
        <f t="shared" si="2"/>
        <v>1.5</v>
      </c>
      <c r="D16" s="19">
        <v>5</v>
      </c>
      <c r="E16" s="12">
        <f t="shared" si="5"/>
        <v>0.5</v>
      </c>
      <c r="F16" s="19">
        <v>5</v>
      </c>
      <c r="G16" s="12">
        <f t="shared" si="3"/>
        <v>1.5</v>
      </c>
      <c r="H16" s="19">
        <v>5</v>
      </c>
      <c r="I16" s="12">
        <f t="shared" si="3"/>
        <v>1.5</v>
      </c>
      <c r="J16" s="15" t="s">
        <v>44</v>
      </c>
      <c r="K16" s="15" t="s">
        <v>44</v>
      </c>
      <c r="L16" s="15" t="s">
        <v>44</v>
      </c>
      <c r="M16" s="15" t="s">
        <v>44</v>
      </c>
      <c r="N16" s="12">
        <f t="shared" si="4"/>
        <v>5</v>
      </c>
    </row>
    <row r="17" spans="1:14" ht="38.25" x14ac:dyDescent="0.25">
      <c r="A17" s="8" t="s">
        <v>19</v>
      </c>
      <c r="B17" s="19">
        <v>5</v>
      </c>
      <c r="C17" s="12">
        <f t="shared" si="2"/>
        <v>1.5</v>
      </c>
      <c r="D17" s="19">
        <v>5</v>
      </c>
      <c r="E17" s="12">
        <f t="shared" si="5"/>
        <v>0.5</v>
      </c>
      <c r="F17" s="19">
        <v>5</v>
      </c>
      <c r="G17" s="12">
        <f t="shared" si="3"/>
        <v>1.5</v>
      </c>
      <c r="H17" s="19">
        <v>5</v>
      </c>
      <c r="I17" s="12">
        <f t="shared" si="3"/>
        <v>1.5</v>
      </c>
      <c r="J17" s="15" t="s">
        <v>44</v>
      </c>
      <c r="K17" s="15" t="s">
        <v>44</v>
      </c>
      <c r="L17" s="15" t="s">
        <v>44</v>
      </c>
      <c r="M17" s="15" t="s">
        <v>44</v>
      </c>
      <c r="N17" s="12">
        <f t="shared" si="4"/>
        <v>5</v>
      </c>
    </row>
    <row r="18" spans="1:14" ht="25.5" x14ac:dyDescent="0.25">
      <c r="A18" s="8" t="s">
        <v>9</v>
      </c>
      <c r="B18" s="19">
        <f>AVERAGE(B14:B17)</f>
        <v>5</v>
      </c>
      <c r="C18" s="35">
        <f t="shared" ref="C18:N18" si="6">AVERAGE(C14:C17)</f>
        <v>1.5</v>
      </c>
      <c r="D18" s="19">
        <f t="shared" si="6"/>
        <v>5</v>
      </c>
      <c r="E18" s="12">
        <f t="shared" si="6"/>
        <v>0.5</v>
      </c>
      <c r="F18" s="19">
        <f t="shared" si="6"/>
        <v>5</v>
      </c>
      <c r="G18" s="12">
        <f t="shared" si="6"/>
        <v>1.5</v>
      </c>
      <c r="H18" s="19">
        <f t="shared" si="6"/>
        <v>5</v>
      </c>
      <c r="I18" s="12">
        <f t="shared" si="6"/>
        <v>1.5</v>
      </c>
      <c r="J18" s="15" t="s">
        <v>44</v>
      </c>
      <c r="K18" s="15" t="s">
        <v>44</v>
      </c>
      <c r="L18" s="15" t="s">
        <v>44</v>
      </c>
      <c r="M18" s="15" t="s">
        <v>44</v>
      </c>
      <c r="N18" s="28">
        <f t="shared" si="6"/>
        <v>5</v>
      </c>
    </row>
  </sheetData>
  <mergeCells count="13">
    <mergeCell ref="A8:N8"/>
    <mergeCell ref="A13:N13"/>
    <mergeCell ref="J5:K5"/>
    <mergeCell ref="L5:M5"/>
    <mergeCell ref="G1:N1"/>
    <mergeCell ref="A2:N2"/>
    <mergeCell ref="A3:N3"/>
    <mergeCell ref="A4:N4"/>
    <mergeCell ref="A5:A6"/>
    <mergeCell ref="B5:C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4" workbookViewId="0">
      <selection activeCell="H17" sqref="H17"/>
    </sheetView>
  </sheetViews>
  <sheetFormatPr defaultRowHeight="15" x14ac:dyDescent="0.25"/>
  <cols>
    <col min="1" max="7" width="17.7109375" customWidth="1"/>
    <col min="8" max="8" width="15.7109375" customWidth="1"/>
  </cols>
  <sheetData>
    <row r="1" spans="1:8" x14ac:dyDescent="0.25">
      <c r="A1" s="21"/>
      <c r="B1" s="21"/>
      <c r="C1" s="21"/>
      <c r="D1" s="21"/>
      <c r="E1" s="21"/>
      <c r="F1" s="21"/>
      <c r="G1" s="64" t="s">
        <v>55</v>
      </c>
      <c r="H1" s="64"/>
    </row>
    <row r="2" spans="1:8" ht="35.1" customHeight="1" x14ac:dyDescent="0.25">
      <c r="A2" s="75" t="s">
        <v>45</v>
      </c>
      <c r="B2" s="75"/>
      <c r="C2" s="75"/>
      <c r="D2" s="75"/>
      <c r="E2" s="75"/>
      <c r="F2" s="75"/>
      <c r="G2" s="75"/>
      <c r="H2" s="22"/>
    </row>
    <row r="3" spans="1:8" ht="30" customHeight="1" x14ac:dyDescent="0.25">
      <c r="A3" s="56" t="s">
        <v>2</v>
      </c>
      <c r="B3" s="57"/>
      <c r="C3" s="57"/>
      <c r="D3" s="57"/>
      <c r="E3" s="57"/>
      <c r="F3" s="57"/>
      <c r="G3" s="57"/>
      <c r="H3" s="58"/>
    </row>
    <row r="4" spans="1:8" ht="15" customHeight="1" x14ac:dyDescent="0.25">
      <c r="A4" s="72" t="s">
        <v>50</v>
      </c>
      <c r="B4" s="51" t="s">
        <v>46</v>
      </c>
      <c r="C4" s="52"/>
      <c r="D4" s="52"/>
      <c r="E4" s="52"/>
      <c r="F4" s="53"/>
      <c r="G4" s="68" t="s">
        <v>52</v>
      </c>
      <c r="H4" s="68" t="s">
        <v>54</v>
      </c>
    </row>
    <row r="5" spans="1:8" ht="60" customHeight="1" x14ac:dyDescent="0.25">
      <c r="A5" s="73"/>
      <c r="B5" s="10" t="s">
        <v>47</v>
      </c>
      <c r="C5" s="16" t="s">
        <v>21</v>
      </c>
      <c r="D5" s="16" t="s">
        <v>48</v>
      </c>
      <c r="E5" s="11" t="s">
        <v>34</v>
      </c>
      <c r="F5" s="11" t="s">
        <v>49</v>
      </c>
      <c r="G5" s="69"/>
      <c r="H5" s="70"/>
    </row>
    <row r="6" spans="1:8" ht="39.950000000000003" customHeight="1" x14ac:dyDescent="0.25">
      <c r="A6" s="74"/>
      <c r="B6" s="16" t="s">
        <v>51</v>
      </c>
      <c r="C6" s="16" t="s">
        <v>51</v>
      </c>
      <c r="D6" s="16" t="s">
        <v>51</v>
      </c>
      <c r="E6" s="16" t="s">
        <v>51</v>
      </c>
      <c r="F6" s="16" t="s">
        <v>51</v>
      </c>
      <c r="G6" s="17" t="s">
        <v>53</v>
      </c>
      <c r="H6" s="71"/>
    </row>
    <row r="7" spans="1:8" x14ac:dyDescent="0.25">
      <c r="A7" s="15">
        <v>1</v>
      </c>
      <c r="B7" s="13">
        <v>2</v>
      </c>
      <c r="C7" s="13">
        <v>3</v>
      </c>
      <c r="D7" s="13">
        <v>4</v>
      </c>
      <c r="E7" s="13">
        <v>5</v>
      </c>
      <c r="F7" s="14">
        <v>6</v>
      </c>
      <c r="G7" s="15">
        <v>7</v>
      </c>
      <c r="H7" s="15">
        <v>8</v>
      </c>
    </row>
    <row r="8" spans="1:8" ht="15" customHeight="1" x14ac:dyDescent="0.25">
      <c r="A8" s="65" t="s">
        <v>14</v>
      </c>
      <c r="B8" s="66"/>
      <c r="C8" s="66"/>
      <c r="D8" s="66"/>
      <c r="E8" s="66"/>
      <c r="F8" s="66"/>
      <c r="G8" s="66"/>
      <c r="H8" s="67"/>
    </row>
    <row r="9" spans="1:8" ht="38.25" x14ac:dyDescent="0.25">
      <c r="A9" s="8" t="s">
        <v>15</v>
      </c>
      <c r="B9" s="13">
        <f>Лист1!J10*0.3</f>
        <v>0.87</v>
      </c>
      <c r="C9" s="13">
        <f>Лист2!F10*0.2</f>
        <v>0.60000000000000009</v>
      </c>
      <c r="D9" s="13">
        <f>Лист3!F10*0.2</f>
        <v>1</v>
      </c>
      <c r="E9" s="26">
        <f>Лист4!F10*0.1</f>
        <v>0.25</v>
      </c>
      <c r="F9" s="25">
        <f>Лист5!N9*0.2</f>
        <v>0.70000000000000007</v>
      </c>
      <c r="G9" s="15">
        <f>SUM(B9:F9)</f>
        <v>3.4200000000000004</v>
      </c>
      <c r="H9" s="37" t="s">
        <v>59</v>
      </c>
    </row>
    <row r="10" spans="1:8" ht="51" x14ac:dyDescent="0.25">
      <c r="A10" s="8" t="s">
        <v>58</v>
      </c>
      <c r="B10" s="13">
        <f>Лист1!J11*0.3</f>
        <v>1.05</v>
      </c>
      <c r="C10" s="13">
        <f>Лист2!F11*0.2</f>
        <v>0.8</v>
      </c>
      <c r="D10" s="13">
        <f>Лист3!F11*0.2</f>
        <v>1</v>
      </c>
      <c r="E10" s="13">
        <f>Лист4!F11*0.1</f>
        <v>0.5</v>
      </c>
      <c r="F10" s="13">
        <f>Лист5!N10*0.2</f>
        <v>0.66</v>
      </c>
      <c r="G10" s="15">
        <f>SUM(B10:F10)</f>
        <v>4.01</v>
      </c>
      <c r="H10" s="24" t="s">
        <v>57</v>
      </c>
    </row>
    <row r="11" spans="1:8" ht="25.5" x14ac:dyDescent="0.25">
      <c r="A11" s="8" t="s">
        <v>60</v>
      </c>
      <c r="B11" s="25">
        <f>Лист1!J12*0.3</f>
        <v>1.2299999999999998</v>
      </c>
      <c r="C11" s="25">
        <f>Лист2!F12*0.2</f>
        <v>0.70000000000000007</v>
      </c>
      <c r="D11" s="25">
        <f>Лист3!F12*0.2</f>
        <v>1</v>
      </c>
      <c r="E11" s="25">
        <f>Лист4!F12*0.1</f>
        <v>0.5</v>
      </c>
      <c r="F11" s="25">
        <f>Лист5!N11*0.2</f>
        <v>0.66</v>
      </c>
      <c r="G11" s="15">
        <f>SUM(B11:F11)</f>
        <v>4.09</v>
      </c>
      <c r="H11" s="24" t="s">
        <v>57</v>
      </c>
    </row>
    <row r="12" spans="1:8" ht="25.5" x14ac:dyDescent="0.25">
      <c r="A12" s="8" t="s">
        <v>9</v>
      </c>
      <c r="B12" s="13">
        <f t="shared" ref="B12:G12" si="0">AVERAGE(B9:B11)</f>
        <v>1.0499999999999998</v>
      </c>
      <c r="C12" s="39">
        <f t="shared" si="0"/>
        <v>0.70000000000000007</v>
      </c>
      <c r="D12" s="33">
        <f t="shared" si="0"/>
        <v>1</v>
      </c>
      <c r="E12" s="23">
        <f t="shared" si="0"/>
        <v>0.41666666666666669</v>
      </c>
      <c r="F12" s="23">
        <f t="shared" si="0"/>
        <v>0.67333333333333334</v>
      </c>
      <c r="G12" s="23">
        <f t="shared" si="0"/>
        <v>3.84</v>
      </c>
      <c r="H12" s="12"/>
    </row>
    <row r="13" spans="1:8" x14ac:dyDescent="0.25">
      <c r="A13" s="51" t="s">
        <v>10</v>
      </c>
      <c r="B13" s="52"/>
      <c r="C13" s="52"/>
      <c r="D13" s="52"/>
      <c r="E13" s="52"/>
      <c r="F13" s="52"/>
      <c r="G13" s="52"/>
      <c r="H13" s="53"/>
    </row>
    <row r="14" spans="1:8" ht="38.25" x14ac:dyDescent="0.25">
      <c r="A14" s="8" t="s">
        <v>16</v>
      </c>
      <c r="B14" s="13">
        <f>Лист1!J15*0.3</f>
        <v>1.41</v>
      </c>
      <c r="C14" s="13">
        <f>Лист2!F15*0.2</f>
        <v>0.9</v>
      </c>
      <c r="D14" s="13">
        <f>Лист3!F15*0.2</f>
        <v>1</v>
      </c>
      <c r="E14" s="13">
        <f>Лист4!F15*0.1</f>
        <v>0.5</v>
      </c>
      <c r="F14" s="13">
        <f>Лист5!N14*0.2</f>
        <v>1</v>
      </c>
      <c r="G14" s="15">
        <f t="shared" ref="G14:G17" si="1">SUM(B14:F14)</f>
        <v>4.8100000000000005</v>
      </c>
      <c r="H14" s="24" t="s">
        <v>57</v>
      </c>
    </row>
    <row r="15" spans="1:8" ht="38.25" x14ac:dyDescent="0.25">
      <c r="A15" s="8" t="s">
        <v>17</v>
      </c>
      <c r="B15" s="13">
        <f>Лист1!J16*0.3</f>
        <v>1.2299999999999998</v>
      </c>
      <c r="C15" s="13">
        <f>Лист2!F16*0.2</f>
        <v>0.9</v>
      </c>
      <c r="D15" s="13">
        <f>Лист3!F16*0.2</f>
        <v>1</v>
      </c>
      <c r="E15" s="13">
        <f>Лист4!F16*0.1</f>
        <v>0.5</v>
      </c>
      <c r="F15" s="13">
        <f>Лист5!N15*0.2</f>
        <v>1</v>
      </c>
      <c r="G15" s="15">
        <f t="shared" si="1"/>
        <v>4.63</v>
      </c>
      <c r="H15" s="24" t="s">
        <v>57</v>
      </c>
    </row>
    <row r="16" spans="1:8" ht="38.25" x14ac:dyDescent="0.25">
      <c r="A16" s="8" t="s">
        <v>18</v>
      </c>
      <c r="B16" s="13">
        <f>Лист1!J17*0.3</f>
        <v>0.69</v>
      </c>
      <c r="C16" s="13">
        <f>Лист2!F17*0.2</f>
        <v>0.70000000000000007</v>
      </c>
      <c r="D16" s="13">
        <f>Лист3!F17*0.2</f>
        <v>1</v>
      </c>
      <c r="E16" s="13">
        <f>Лист4!F17*0.1</f>
        <v>0.35000000000000003</v>
      </c>
      <c r="F16" s="13">
        <f>Лист5!N16*0.2</f>
        <v>1</v>
      </c>
      <c r="G16" s="15">
        <f t="shared" si="1"/>
        <v>3.74</v>
      </c>
      <c r="H16" s="24" t="s">
        <v>56</v>
      </c>
    </row>
    <row r="17" spans="1:8" ht="38.25" x14ac:dyDescent="0.25">
      <c r="A17" s="8" t="s">
        <v>19</v>
      </c>
      <c r="B17" s="13">
        <f>Лист1!J18*0.3</f>
        <v>0.87</v>
      </c>
      <c r="C17" s="13">
        <f>Лист2!F18*0.2</f>
        <v>0.70000000000000007</v>
      </c>
      <c r="D17" s="13">
        <f>Лист3!F18*0.2</f>
        <v>1</v>
      </c>
      <c r="E17" s="13">
        <f>Лист4!F18*0.1</f>
        <v>0.4</v>
      </c>
      <c r="F17" s="13">
        <f>Лист5!N17*0.2</f>
        <v>1</v>
      </c>
      <c r="G17" s="15">
        <f t="shared" si="1"/>
        <v>3.97</v>
      </c>
      <c r="H17" s="24" t="s">
        <v>56</v>
      </c>
    </row>
    <row r="18" spans="1:8" ht="25.5" x14ac:dyDescent="0.25">
      <c r="A18" s="8" t="s">
        <v>9</v>
      </c>
      <c r="B18" s="23">
        <f>AVERAGE(B14:B17)</f>
        <v>1.0499999999999998</v>
      </c>
      <c r="C18" s="39">
        <f t="shared" ref="C18:G18" si="2">AVERAGE(C14:C17)</f>
        <v>0.8</v>
      </c>
      <c r="D18" s="13">
        <f t="shared" si="2"/>
        <v>1</v>
      </c>
      <c r="E18" s="38">
        <f t="shared" si="2"/>
        <v>0.4375</v>
      </c>
      <c r="F18" s="33">
        <f t="shared" si="2"/>
        <v>1</v>
      </c>
      <c r="G18" s="23">
        <f t="shared" si="2"/>
        <v>4.2875000000000005</v>
      </c>
      <c r="H18" s="12"/>
    </row>
  </sheetData>
  <mergeCells count="9">
    <mergeCell ref="G1:H1"/>
    <mergeCell ref="A8:H8"/>
    <mergeCell ref="A13:H13"/>
    <mergeCell ref="G4:G5"/>
    <mergeCell ref="B4:F4"/>
    <mergeCell ref="H4:H6"/>
    <mergeCell ref="A3:H3"/>
    <mergeCell ref="A4:A6"/>
    <mergeCell ref="A2:G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2025-01-19T11:37:21Z</dcterms:modified>
</cp:coreProperties>
</file>