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450" windowWidth="14940" windowHeight="8970" tabRatio="939" firstSheet="24" activeTab="56"/>
  </bookViews>
  <sheets>
    <sheet name="отчет" sheetId="56" r:id="rId1"/>
    <sheet name="Сведения о независимой оценке" sheetId="1" r:id="rId2"/>
    <sheet name="1" sheetId="5" r:id="rId3"/>
    <sheet name="2" sheetId="6" r:id="rId4"/>
    <sheet name="3" sheetId="2" r:id="rId5"/>
    <sheet name="4" sheetId="4" r:id="rId6"/>
    <sheet name="5" sheetId="3" r:id="rId7"/>
    <sheet name="6" sheetId="7" r:id="rId8"/>
    <sheet name="7" sheetId="8" r:id="rId9"/>
    <sheet name="8" sheetId="9" r:id="rId10"/>
    <sheet name="9" sheetId="10" r:id="rId11"/>
    <sheet name="10" sheetId="11" r:id="rId12"/>
    <sheet name="11" sheetId="12" r:id="rId13"/>
    <sheet name="12" sheetId="13" r:id="rId14"/>
    <sheet name="13" sheetId="14" r:id="rId15"/>
    <sheet name="14" sheetId="34" r:id="rId16"/>
    <sheet name="15" sheetId="16" r:id="rId17"/>
    <sheet name="16" sheetId="17" r:id="rId18"/>
    <sheet name="17" sheetId="18" r:id="rId19"/>
    <sheet name="18" sheetId="19" r:id="rId20"/>
    <sheet name="19" sheetId="20" r:id="rId21"/>
    <sheet name="20" sheetId="21" r:id="rId22"/>
    <sheet name="21" sheetId="32"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15" r:id="rId32"/>
    <sheet name="31" sheetId="23" r:id="rId33"/>
    <sheet name="32" sheetId="22" r:id="rId34"/>
    <sheet name="33" sheetId="36" r:id="rId35"/>
    <sheet name="34" sheetId="37" r:id="rId36"/>
    <sheet name="35" sheetId="35" r:id="rId37"/>
    <sheet name="36" sheetId="38" r:id="rId38"/>
    <sheet name="37" sheetId="39" r:id="rId39"/>
    <sheet name="38" sheetId="40" r:id="rId40"/>
    <sheet name="39" sheetId="41" r:id="rId41"/>
    <sheet name="40" sheetId="42" r:id="rId42"/>
    <sheet name="41" sheetId="33" r:id="rId43"/>
    <sheet name="42" sheetId="43" r:id="rId44"/>
    <sheet name="43" sheetId="44" r:id="rId45"/>
    <sheet name="44" sheetId="45" r:id="rId46"/>
    <sheet name="45" sheetId="46" r:id="rId47"/>
    <sheet name="46" sheetId="47" r:id="rId48"/>
    <sheet name="47" sheetId="48" r:id="rId49"/>
    <sheet name="48" sheetId="49" r:id="rId50"/>
    <sheet name="49" sheetId="50" r:id="rId51"/>
    <sheet name="50" sheetId="51" r:id="rId52"/>
    <sheet name="51" sheetId="52" r:id="rId53"/>
    <sheet name="52" sheetId="53" r:id="rId54"/>
    <sheet name="53" sheetId="54" r:id="rId55"/>
    <sheet name="54" sheetId="55" r:id="rId56"/>
    <sheet name="сайты, телефоны" sheetId="57" r:id="rId57"/>
  </sheets>
  <definedNames>
    <definedName name="_xlnm.Print_Area" localSheetId="4">'3'!$A$4:$E$75</definedName>
    <definedName name="_xlnm.Print_Area" localSheetId="5">'4'!$A$1:$E$78</definedName>
    <definedName name="_xlnm.Print_Area" localSheetId="43">'42'!$A$1:$E$75</definedName>
    <definedName name="_xlnm.Print_Area" localSheetId="6">'5'!$A$1:$E$82</definedName>
    <definedName name="_xlnm.Print_Area" localSheetId="53">'52'!$A$1:$F$78</definedName>
  </definedNames>
  <calcPr calcId="124519"/>
</workbook>
</file>

<file path=xl/calcChain.xml><?xml version="1.0" encoding="utf-8"?>
<calcChain xmlns="http://schemas.openxmlformats.org/spreadsheetml/2006/main">
  <c r="A56" i="57"/>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F59" i="1" l="1"/>
  <c r="AB59"/>
  <c r="Z59"/>
  <c r="Y59"/>
  <c r="W59"/>
  <c r="U59"/>
  <c r="R59"/>
  <c r="Q59"/>
  <c r="P59"/>
  <c r="O59"/>
  <c r="N59"/>
  <c r="D40" i="52"/>
  <c r="A3" i="56" l="1"/>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R62" i="1" l="1"/>
  <c r="AH56" l="1"/>
  <c r="AH54"/>
  <c r="AH48"/>
  <c r="AH47"/>
  <c r="AH44"/>
  <c r="AH43"/>
  <c r="AG56"/>
  <c r="AG54"/>
  <c r="AG48"/>
  <c r="AG47"/>
  <c r="AG44"/>
  <c r="AG43"/>
  <c r="AG32"/>
  <c r="AF56"/>
  <c r="AF54"/>
  <c r="AF48"/>
  <c r="AF47"/>
  <c r="AF44"/>
  <c r="AF43"/>
  <c r="AE56"/>
  <c r="AE54"/>
  <c r="AE48"/>
  <c r="AE47"/>
  <c r="AE44"/>
  <c r="AE43"/>
  <c r="AD56"/>
  <c r="AD54"/>
  <c r="AD48"/>
  <c r="AD47"/>
  <c r="AD44"/>
  <c r="AD43"/>
  <c r="AB56"/>
  <c r="AB54"/>
  <c r="AB48"/>
  <c r="AB47"/>
  <c r="AB44"/>
  <c r="AB43"/>
  <c r="Z56"/>
  <c r="Z54"/>
  <c r="Z48"/>
  <c r="Z47"/>
  <c r="Z44"/>
  <c r="Z43"/>
  <c r="Y56"/>
  <c r="Y54"/>
  <c r="Y48"/>
  <c r="Y47"/>
  <c r="Y44"/>
  <c r="Y43"/>
  <c r="W56"/>
  <c r="W54"/>
  <c r="W48"/>
  <c r="W47"/>
  <c r="W44"/>
  <c r="W43"/>
  <c r="V56"/>
  <c r="V54"/>
  <c r="V48"/>
  <c r="V47"/>
  <c r="V44"/>
  <c r="V43"/>
  <c r="U44"/>
  <c r="U47"/>
  <c r="U48"/>
  <c r="U54"/>
  <c r="U56"/>
  <c r="U43"/>
  <c r="S56"/>
  <c r="S48"/>
  <c r="S47"/>
  <c r="S44"/>
  <c r="S43"/>
  <c r="R56"/>
  <c r="R54"/>
  <c r="R48"/>
  <c r="R47"/>
  <c r="R44"/>
  <c r="R43"/>
  <c r="Q56"/>
  <c r="Q54"/>
  <c r="Q48"/>
  <c r="Q44"/>
  <c r="P56"/>
  <c r="P54"/>
  <c r="P48"/>
  <c r="P47"/>
  <c r="P44"/>
  <c r="P43"/>
  <c r="O54"/>
  <c r="O56"/>
  <c r="O48"/>
  <c r="O44"/>
  <c r="O43"/>
  <c r="N56"/>
  <c r="N54"/>
  <c r="N48"/>
  <c r="N47"/>
  <c r="N44"/>
  <c r="N43"/>
  <c r="M56"/>
  <c r="M54"/>
  <c r="M48"/>
  <c r="M47"/>
  <c r="M44"/>
  <c r="M43"/>
  <c r="L56"/>
  <c r="L54"/>
  <c r="L48"/>
  <c r="L47"/>
  <c r="L44"/>
  <c r="L43"/>
  <c r="K56"/>
  <c r="K54"/>
  <c r="K48"/>
  <c r="K47"/>
  <c r="K44"/>
  <c r="K43"/>
  <c r="I56"/>
  <c r="I48"/>
  <c r="I47"/>
  <c r="I44"/>
  <c r="I43"/>
  <c r="H56"/>
  <c r="H54"/>
  <c r="H48"/>
  <c r="H47"/>
  <c r="H44"/>
  <c r="H43"/>
  <c r="G56"/>
  <c r="G48"/>
  <c r="G47"/>
  <c r="G44"/>
  <c r="G43"/>
  <c r="F56"/>
  <c r="F48"/>
  <c r="F47"/>
  <c r="F44"/>
  <c r="F43"/>
  <c r="E56"/>
  <c r="E54"/>
  <c r="E48"/>
  <c r="E47"/>
  <c r="E44"/>
  <c r="F38"/>
  <c r="G38"/>
  <c r="E38"/>
  <c r="B62"/>
  <c r="B61"/>
  <c r="B60"/>
  <c r="B59"/>
  <c r="B58"/>
  <c r="B57"/>
  <c r="B56"/>
  <c r="B55"/>
  <c r="B54"/>
  <c r="B53"/>
  <c r="B52"/>
  <c r="B51"/>
  <c r="B50"/>
  <c r="B49"/>
  <c r="B48"/>
  <c r="B47"/>
  <c r="B46"/>
  <c r="B45"/>
  <c r="B44"/>
  <c r="B43"/>
  <c r="B42"/>
  <c r="B41"/>
  <c r="B40"/>
  <c r="B39"/>
  <c r="B14"/>
  <c r="B13"/>
  <c r="X56"/>
  <c r="J56"/>
  <c r="O47"/>
  <c r="AH38"/>
  <c r="AG38"/>
  <c r="AF38"/>
  <c r="AE38"/>
  <c r="AD38"/>
  <c r="AB38"/>
  <c r="Z38"/>
  <c r="Y38"/>
  <c r="W38"/>
  <c r="V38"/>
  <c r="U38"/>
  <c r="S38"/>
  <c r="R38"/>
  <c r="Q38"/>
  <c r="P38"/>
  <c r="O38"/>
  <c r="N38"/>
  <c r="M38"/>
  <c r="L38"/>
  <c r="K38"/>
  <c r="I38"/>
  <c r="H38"/>
  <c r="B38"/>
  <c r="T56"/>
  <c r="X54"/>
  <c r="T54"/>
  <c r="X48"/>
  <c r="T48"/>
  <c r="J48"/>
  <c r="D48"/>
  <c r="X47"/>
  <c r="T47"/>
  <c r="D47"/>
  <c r="X44"/>
  <c r="T44"/>
  <c r="D44"/>
  <c r="X43"/>
  <c r="T43"/>
  <c r="C34" i="57" l="1"/>
  <c r="C34" i="56"/>
  <c r="C36"/>
  <c r="C36" i="57"/>
  <c r="C38"/>
  <c r="C38" i="56"/>
  <c r="C40" i="57"/>
  <c r="C40" i="56"/>
  <c r="C42" i="57"/>
  <c r="C42" i="56"/>
  <c r="C44" i="57"/>
  <c r="C44" i="56"/>
  <c r="C48" i="57"/>
  <c r="C48" i="56"/>
  <c r="C50" i="57"/>
  <c r="C50" i="56"/>
  <c r="C52" i="57"/>
  <c r="C52" i="56"/>
  <c r="C54"/>
  <c r="C54" i="57"/>
  <c r="C56"/>
  <c r="C56" i="56"/>
  <c r="D56" i="1"/>
  <c r="C32" i="57"/>
  <c r="C32" i="56"/>
  <c r="C7" i="57"/>
  <c r="C7" i="56"/>
  <c r="C33" i="57"/>
  <c r="C33" i="56"/>
  <c r="C35" i="57"/>
  <c r="C35" i="56"/>
  <c r="C37" i="57"/>
  <c r="C37" i="56"/>
  <c r="C39" i="57"/>
  <c r="C39" i="56"/>
  <c r="C41" i="57"/>
  <c r="C41" i="56"/>
  <c r="C43" i="57"/>
  <c r="C43" i="56"/>
  <c r="C45"/>
  <c r="C45" i="57"/>
  <c r="C47"/>
  <c r="C47" i="56"/>
  <c r="C49" i="57"/>
  <c r="C49" i="56"/>
  <c r="C51" i="57"/>
  <c r="C51" i="56"/>
  <c r="C53"/>
  <c r="C53" i="57"/>
  <c r="C55" i="56"/>
  <c r="C55" i="57"/>
  <c r="C46" i="56"/>
  <c r="C46" i="57"/>
  <c r="C8"/>
  <c r="C8" i="56"/>
  <c r="J44" i="1"/>
  <c r="D74" i="55"/>
  <c r="AH62" i="1" s="1"/>
  <c r="D73" i="55"/>
  <c r="AG62" i="1" s="1"/>
  <c r="D72" i="55"/>
  <c r="D71"/>
  <c r="AE62" i="1" s="1"/>
  <c r="D70" i="55"/>
  <c r="AD62" i="1" s="1"/>
  <c r="D64" i="55"/>
  <c r="AC62" i="1" s="1"/>
  <c r="D62" i="55"/>
  <c r="AB62" i="1" s="1"/>
  <c r="E61" i="55"/>
  <c r="D55"/>
  <c r="Z62" i="1" s="1"/>
  <c r="D54" i="55"/>
  <c r="Y62" i="1" s="1"/>
  <c r="D52" i="55"/>
  <c r="W62" i="1" s="1"/>
  <c r="D51" i="55"/>
  <c r="V62" i="1" s="1"/>
  <c r="D50" i="55"/>
  <c r="D48"/>
  <c r="S62" i="1" s="1"/>
  <c r="D47" i="55"/>
  <c r="D43"/>
  <c r="Q62" i="1" s="1"/>
  <c r="D42" i="55"/>
  <c r="P62" i="1" s="1"/>
  <c r="D41" i="55"/>
  <c r="O62" i="1" s="1"/>
  <c r="D40" i="55"/>
  <c r="N62" i="1" s="1"/>
  <c r="D31" i="55"/>
  <c r="M62" i="1" s="1"/>
  <c r="D24" i="55"/>
  <c r="L62" i="1" s="1"/>
  <c r="D23" i="55"/>
  <c r="K62" i="1" s="1"/>
  <c r="D21" i="55"/>
  <c r="G62" i="1" s="1"/>
  <c r="D20" i="55"/>
  <c r="I62" i="1" s="1"/>
  <c r="D19" i="55"/>
  <c r="F62" i="1" s="1"/>
  <c r="D12" i="55"/>
  <c r="E62" i="1" s="1"/>
  <c r="D6" i="55"/>
  <c r="D74" i="54"/>
  <c r="AH61" i="1" s="1"/>
  <c r="D73" i="54"/>
  <c r="AG61" i="1" s="1"/>
  <c r="D72" i="54"/>
  <c r="AF61" i="1" s="1"/>
  <c r="D71" i="54"/>
  <c r="AE61" i="1" s="1"/>
  <c r="D70" i="54"/>
  <c r="AD61" i="1" s="1"/>
  <c r="D64" i="54"/>
  <c r="AC61" i="1" s="1"/>
  <c r="D62" i="54"/>
  <c r="AB61" i="1" s="1"/>
  <c r="D55" i="54"/>
  <c r="Z61" i="1" s="1"/>
  <c r="D54" i="54"/>
  <c r="Y61" i="1" s="1"/>
  <c r="E53" i="54"/>
  <c r="D52"/>
  <c r="W61" i="1" s="1"/>
  <c r="D51" i="54"/>
  <c r="V61" i="1" s="1"/>
  <c r="D50" i="54"/>
  <c r="U61" i="1" s="1"/>
  <c r="D48" i="54"/>
  <c r="S61" i="1" s="1"/>
  <c r="D47" i="54"/>
  <c r="R61" i="1" s="1"/>
  <c r="D43" i="54"/>
  <c r="Q61" i="1" s="1"/>
  <c r="D42" i="54"/>
  <c r="P61" i="1" s="1"/>
  <c r="D41" i="54"/>
  <c r="O61" i="1" s="1"/>
  <c r="D40" i="54"/>
  <c r="N61" i="1" s="1"/>
  <c r="D31" i="54"/>
  <c r="M61" i="1" s="1"/>
  <c r="D24" i="54"/>
  <c r="L61" i="1" s="1"/>
  <c r="D23" i="54"/>
  <c r="K61" i="1" s="1"/>
  <c r="D21" i="54"/>
  <c r="G61" i="1" s="1"/>
  <c r="D20" i="54"/>
  <c r="I61" i="1" s="1"/>
  <c r="D19" i="54"/>
  <c r="F61" i="1" s="1"/>
  <c r="D12" i="54"/>
  <c r="E61" i="1" s="1"/>
  <c r="D6" i="54"/>
  <c r="H61" i="1" s="1"/>
  <c r="D74" i="53"/>
  <c r="AH60" i="1" s="1"/>
  <c r="D73" i="53"/>
  <c r="AG60" i="1" s="1"/>
  <c r="D72" i="53"/>
  <c r="AF60" i="1" s="1"/>
  <c r="D71" i="53"/>
  <c r="AE60" i="1" s="1"/>
  <c r="D70" i="53"/>
  <c r="AD60" i="1" s="1"/>
  <c r="D64" i="53"/>
  <c r="AC60" i="1" s="1"/>
  <c r="D62" i="53"/>
  <c r="AB60" i="1" s="1"/>
  <c r="E61" i="53"/>
  <c r="D55"/>
  <c r="Z60" i="1" s="1"/>
  <c r="D54" i="53"/>
  <c r="D52"/>
  <c r="W60" i="1" s="1"/>
  <c r="D51" i="53"/>
  <c r="V60" i="1" s="1"/>
  <c r="D50" i="53"/>
  <c r="D48"/>
  <c r="S60" i="1" s="1"/>
  <c r="D47" i="53"/>
  <c r="R60" i="1" s="1"/>
  <c r="D43" i="53"/>
  <c r="Q60" i="1" s="1"/>
  <c r="D42" i="53"/>
  <c r="P60" i="1" s="1"/>
  <c r="D41" i="53"/>
  <c r="O60" i="1" s="1"/>
  <c r="D40" i="53"/>
  <c r="N60" i="1" s="1"/>
  <c r="D31" i="53"/>
  <c r="M60" i="1" s="1"/>
  <c r="D24" i="53"/>
  <c r="L60" i="1" s="1"/>
  <c r="D23" i="53"/>
  <c r="D21"/>
  <c r="G60" i="1" s="1"/>
  <c r="D20" i="53"/>
  <c r="I60" i="1" s="1"/>
  <c r="D19" i="53"/>
  <c r="F60" i="1" s="1"/>
  <c r="D12" i="53"/>
  <c r="E60" i="1" s="1"/>
  <c r="D6" i="53"/>
  <c r="H60" i="1" s="1"/>
  <c r="D74" i="52"/>
  <c r="AH59" i="1" s="1"/>
  <c r="D73" i="52"/>
  <c r="AG59" i="1" s="1"/>
  <c r="D72" i="52"/>
  <c r="D71"/>
  <c r="AE59" i="1" s="1"/>
  <c r="D70" i="52"/>
  <c r="AD59" i="1" s="1"/>
  <c r="D64" i="52"/>
  <c r="AC59" i="1" s="1"/>
  <c r="D62" i="52"/>
  <c r="D55"/>
  <c r="D54"/>
  <c r="D52"/>
  <c r="D51"/>
  <c r="V59" i="1" s="1"/>
  <c r="D50" i="52"/>
  <c r="D48"/>
  <c r="S59" i="1" s="1"/>
  <c r="D43" i="52"/>
  <c r="D31"/>
  <c r="M59" i="1" s="1"/>
  <c r="D24" i="52"/>
  <c r="L59" i="1" s="1"/>
  <c r="D23" i="52"/>
  <c r="D21"/>
  <c r="G59" i="1" s="1"/>
  <c r="D20" i="52"/>
  <c r="I59" i="1" s="1"/>
  <c r="D19" i="52"/>
  <c r="F59" i="1" s="1"/>
  <c r="D12" i="52"/>
  <c r="E59" i="1" s="1"/>
  <c r="D6" i="52"/>
  <c r="D74" i="51"/>
  <c r="AH58" i="1" s="1"/>
  <c r="D73" i="51"/>
  <c r="AG58" i="1" s="1"/>
  <c r="D72" i="51"/>
  <c r="AF58" i="1" s="1"/>
  <c r="D71" i="51"/>
  <c r="AE58" i="1" s="1"/>
  <c r="D70" i="51"/>
  <c r="AD58" i="1" s="1"/>
  <c r="D64" i="51"/>
  <c r="AC58" i="1" s="1"/>
  <c r="D62" i="51"/>
  <c r="AB58" i="1" s="1"/>
  <c r="D55" i="51"/>
  <c r="Z58" i="1" s="1"/>
  <c r="D54" i="51"/>
  <c r="D52"/>
  <c r="W58" i="1" s="1"/>
  <c r="D51" i="51"/>
  <c r="V58" i="1" s="1"/>
  <c r="D50" i="51"/>
  <c r="D48"/>
  <c r="S58" i="1" s="1"/>
  <c r="D47" i="51"/>
  <c r="R58" i="1" s="1"/>
  <c r="D43" i="51"/>
  <c r="Q58" i="1" s="1"/>
  <c r="D42" i="51"/>
  <c r="P58" i="1" s="1"/>
  <c r="D41" i="51"/>
  <c r="O58" i="1" s="1"/>
  <c r="D40" i="51"/>
  <c r="N58" i="1" s="1"/>
  <c r="D31" i="51"/>
  <c r="M58" i="1" s="1"/>
  <c r="D24" i="51"/>
  <c r="L58" i="1" s="1"/>
  <c r="D23" i="51"/>
  <c r="D21"/>
  <c r="G58" i="1" s="1"/>
  <c r="D20" i="51"/>
  <c r="I58" i="1" s="1"/>
  <c r="D19" i="51"/>
  <c r="F58" i="1" s="1"/>
  <c r="D12" i="51"/>
  <c r="E58" i="1" s="1"/>
  <c r="D6" i="51"/>
  <c r="D74" i="50"/>
  <c r="AH57" i="1" s="1"/>
  <c r="D73" i="50"/>
  <c r="AG57" i="1" s="1"/>
  <c r="D72" i="50"/>
  <c r="AF57" i="1" s="1"/>
  <c r="D71" i="50"/>
  <c r="AE57" i="1" s="1"/>
  <c r="D70" i="50"/>
  <c r="AD57" i="1" s="1"/>
  <c r="D64" i="50"/>
  <c r="AC57" i="1" s="1"/>
  <c r="D62" i="50"/>
  <c r="AB57" i="1" s="1"/>
  <c r="D55" i="50"/>
  <c r="Z57" i="1" s="1"/>
  <c r="D54" i="50"/>
  <c r="D52"/>
  <c r="W57" i="1" s="1"/>
  <c r="D51" i="50"/>
  <c r="V57" i="1" s="1"/>
  <c r="D50" i="50"/>
  <c r="D48"/>
  <c r="S57" i="1" s="1"/>
  <c r="D47" i="50"/>
  <c r="R57" i="1" s="1"/>
  <c r="D43" i="50"/>
  <c r="Q57" i="1" s="1"/>
  <c r="D42" i="50"/>
  <c r="P57" i="1" s="1"/>
  <c r="D41" i="50"/>
  <c r="O57" i="1" s="1"/>
  <c r="D40" i="50"/>
  <c r="N57" i="1" s="1"/>
  <c r="D31" i="50"/>
  <c r="M57" i="1" s="1"/>
  <c r="D24" i="50"/>
  <c r="L57" i="1" s="1"/>
  <c r="D23" i="50"/>
  <c r="D21"/>
  <c r="G57" i="1" s="1"/>
  <c r="D20" i="50"/>
  <c r="I57" i="1" s="1"/>
  <c r="D19" i="50"/>
  <c r="F57" i="1" s="1"/>
  <c r="D12" i="50"/>
  <c r="E57" i="1" s="1"/>
  <c r="D6" i="50"/>
  <c r="D74" i="49"/>
  <c r="D73"/>
  <c r="D72"/>
  <c r="D71"/>
  <c r="D70"/>
  <c r="D64"/>
  <c r="D62"/>
  <c r="D55"/>
  <c r="D54"/>
  <c r="E53" s="1"/>
  <c r="D52"/>
  <c r="D51"/>
  <c r="D50"/>
  <c r="D48"/>
  <c r="D47"/>
  <c r="D43"/>
  <c r="D42"/>
  <c r="D41"/>
  <c r="D40"/>
  <c r="D31"/>
  <c r="D24"/>
  <c r="D23"/>
  <c r="D21"/>
  <c r="D20"/>
  <c r="D19"/>
  <c r="D12"/>
  <c r="D6"/>
  <c r="D74" i="48"/>
  <c r="AH55" i="1" s="1"/>
  <c r="D73" i="48"/>
  <c r="AG55" i="1" s="1"/>
  <c r="D72" i="48"/>
  <c r="AF55" i="1" s="1"/>
  <c r="D71" i="48"/>
  <c r="AE55" i="1" s="1"/>
  <c r="D70" i="48"/>
  <c r="AD55" i="1" s="1"/>
  <c r="D64" i="48"/>
  <c r="AC55" i="1" s="1"/>
  <c r="D62" i="48"/>
  <c r="AB55" i="1" s="1"/>
  <c r="D55" i="48"/>
  <c r="Z55" i="1" s="1"/>
  <c r="D54" i="48"/>
  <c r="Y55" i="1" s="1"/>
  <c r="D52" i="48"/>
  <c r="W55" i="1" s="1"/>
  <c r="D51" i="48"/>
  <c r="V55" i="1" s="1"/>
  <c r="D50" i="48"/>
  <c r="D48"/>
  <c r="S55" i="1" s="1"/>
  <c r="D47" i="48"/>
  <c r="R55" i="1" s="1"/>
  <c r="D43" i="48"/>
  <c r="Q55" i="1" s="1"/>
  <c r="D42" i="48"/>
  <c r="P55" i="1" s="1"/>
  <c r="D41" i="48"/>
  <c r="O55" i="1" s="1"/>
  <c r="D40" i="48"/>
  <c r="N55" i="1" s="1"/>
  <c r="D31" i="48"/>
  <c r="M55" i="1" s="1"/>
  <c r="D24" i="48"/>
  <c r="L55" i="1" s="1"/>
  <c r="D23" i="48"/>
  <c r="K55" i="1" s="1"/>
  <c r="D21" i="48"/>
  <c r="G55" i="1" s="1"/>
  <c r="D20" i="48"/>
  <c r="I55" i="1" s="1"/>
  <c r="D19" i="48"/>
  <c r="F55" i="1" s="1"/>
  <c r="D12" i="48"/>
  <c r="E55" i="1" s="1"/>
  <c r="D6" i="48"/>
  <c r="D74" i="47"/>
  <c r="D73"/>
  <c r="D72"/>
  <c r="D71"/>
  <c r="D70"/>
  <c r="D64"/>
  <c r="D62"/>
  <c r="D55"/>
  <c r="D54"/>
  <c r="E53" s="1"/>
  <c r="D52"/>
  <c r="D51"/>
  <c r="D50"/>
  <c r="D48"/>
  <c r="S54" i="1" s="1"/>
  <c r="J54" s="1"/>
  <c r="D47" i="47"/>
  <c r="D43"/>
  <c r="D42"/>
  <c r="D41"/>
  <c r="D40"/>
  <c r="D31"/>
  <c r="D24"/>
  <c r="D23"/>
  <c r="D21"/>
  <c r="G54" i="1" s="1"/>
  <c r="D20" i="47"/>
  <c r="I54" i="1" s="1"/>
  <c r="D19" i="47"/>
  <c r="F54" i="1" s="1"/>
  <c r="D12" i="47"/>
  <c r="D6"/>
  <c r="D74" i="46"/>
  <c r="AH53" i="1" s="1"/>
  <c r="D73" i="46"/>
  <c r="AG53" i="1" s="1"/>
  <c r="D72" i="46"/>
  <c r="AF53" i="1" s="1"/>
  <c r="D71" i="46"/>
  <c r="AE53" i="1" s="1"/>
  <c r="D70" i="46"/>
  <c r="AD53" i="1" s="1"/>
  <c r="D64" i="46"/>
  <c r="AC53" i="1" s="1"/>
  <c r="D62" i="46"/>
  <c r="AB53" i="1" s="1"/>
  <c r="D55" i="46"/>
  <c r="Z53" i="1" s="1"/>
  <c r="D54" i="46"/>
  <c r="D52"/>
  <c r="W53" i="1" s="1"/>
  <c r="D51" i="46"/>
  <c r="V53" i="1" s="1"/>
  <c r="D50" i="46"/>
  <c r="D48"/>
  <c r="S53" i="1" s="1"/>
  <c r="D47" i="46"/>
  <c r="R53" i="1" s="1"/>
  <c r="D43" i="46"/>
  <c r="Q53" i="1" s="1"/>
  <c r="D42" i="46"/>
  <c r="P53" i="1" s="1"/>
  <c r="D41" i="46"/>
  <c r="O53" i="1" s="1"/>
  <c r="D40" i="46"/>
  <c r="N53" i="1" s="1"/>
  <c r="D31" i="46"/>
  <c r="M53" i="1" s="1"/>
  <c r="D24" i="46"/>
  <c r="L53" i="1" s="1"/>
  <c r="D23" i="46"/>
  <c r="K53" i="1" s="1"/>
  <c r="D21" i="46"/>
  <c r="G53" i="1" s="1"/>
  <c r="D20" i="46"/>
  <c r="I53" i="1" s="1"/>
  <c r="D19" i="46"/>
  <c r="F53" i="1" s="1"/>
  <c r="D12" i="46"/>
  <c r="E53" i="1" s="1"/>
  <c r="D6" i="46"/>
  <c r="D74" i="45"/>
  <c r="AH52" i="1" s="1"/>
  <c r="D73" i="45"/>
  <c r="AG52" i="1" s="1"/>
  <c r="D72" i="45"/>
  <c r="AF52" i="1" s="1"/>
  <c r="D71" i="45"/>
  <c r="AE52" i="1" s="1"/>
  <c r="D70" i="45"/>
  <c r="AD52" i="1" s="1"/>
  <c r="D64" i="45"/>
  <c r="AC52" i="1" s="1"/>
  <c r="D62" i="45"/>
  <c r="AB52" i="1" s="1"/>
  <c r="D55" i="45"/>
  <c r="Z52" i="1" s="1"/>
  <c r="D54" i="45"/>
  <c r="Y52" i="1" s="1"/>
  <c r="D52" i="45"/>
  <c r="W52" i="1" s="1"/>
  <c r="D51" i="45"/>
  <c r="V52" i="1" s="1"/>
  <c r="D50" i="45"/>
  <c r="D48"/>
  <c r="S52" i="1" s="1"/>
  <c r="D47" i="45"/>
  <c r="R52" i="1" s="1"/>
  <c r="D43" i="45"/>
  <c r="Q52" i="1" s="1"/>
  <c r="D42" i="45"/>
  <c r="P52" i="1" s="1"/>
  <c r="D41" i="45"/>
  <c r="O52" i="1" s="1"/>
  <c r="D40" i="45"/>
  <c r="N52" i="1" s="1"/>
  <c r="D31" i="45"/>
  <c r="M52" i="1" s="1"/>
  <c r="D24" i="45"/>
  <c r="L52" i="1" s="1"/>
  <c r="D23" i="45"/>
  <c r="K52" i="1" s="1"/>
  <c r="D21" i="45"/>
  <c r="G52" i="1" s="1"/>
  <c r="D20" i="45"/>
  <c r="I52" i="1" s="1"/>
  <c r="D19" i="45"/>
  <c r="F52" i="1" s="1"/>
  <c r="D12" i="45"/>
  <c r="E52" i="1" s="1"/>
  <c r="D6" i="45"/>
  <c r="D74" i="44"/>
  <c r="AH51" i="1" s="1"/>
  <c r="D73" i="44"/>
  <c r="AG51" i="1" s="1"/>
  <c r="D72" i="44"/>
  <c r="AF51" i="1" s="1"/>
  <c r="D71" i="44"/>
  <c r="AE51" i="1" s="1"/>
  <c r="D70" i="44"/>
  <c r="AD51" i="1" s="1"/>
  <c r="D64" i="44"/>
  <c r="AC51" i="1" s="1"/>
  <c r="D62" i="44"/>
  <c r="D55"/>
  <c r="Z51" i="1" s="1"/>
  <c r="D54" i="44"/>
  <c r="D52"/>
  <c r="W51" i="1" s="1"/>
  <c r="D51" i="44"/>
  <c r="V51" i="1" s="1"/>
  <c r="D50" i="44"/>
  <c r="D48"/>
  <c r="S51" i="1" s="1"/>
  <c r="D47" i="44"/>
  <c r="R51" i="1" s="1"/>
  <c r="D43" i="44"/>
  <c r="Q51" i="1" s="1"/>
  <c r="D42" i="44"/>
  <c r="P51" i="1" s="1"/>
  <c r="D41" i="44"/>
  <c r="O51" i="1" s="1"/>
  <c r="D40" i="44"/>
  <c r="N51" i="1" s="1"/>
  <c r="D31" i="44"/>
  <c r="M51" i="1" s="1"/>
  <c r="D24" i="44"/>
  <c r="L51" i="1" s="1"/>
  <c r="D23" i="44"/>
  <c r="D21"/>
  <c r="G51" i="1" s="1"/>
  <c r="D20" i="44"/>
  <c r="I51" i="1" s="1"/>
  <c r="D19" i="44"/>
  <c r="F51" i="1" s="1"/>
  <c r="D12" i="44"/>
  <c r="E51" i="1" s="1"/>
  <c r="D6" i="44"/>
  <c r="D74" i="43"/>
  <c r="AH50" i="1" s="1"/>
  <c r="D73" i="43"/>
  <c r="AG50" i="1" s="1"/>
  <c r="D72" i="43"/>
  <c r="AF50" i="1" s="1"/>
  <c r="D71" i="43"/>
  <c r="AE50" i="1" s="1"/>
  <c r="D70" i="43"/>
  <c r="AD50" i="1" s="1"/>
  <c r="D64" i="43"/>
  <c r="AC50" i="1" s="1"/>
  <c r="D62" i="43"/>
  <c r="AB50" i="1" s="1"/>
  <c r="D55" i="43"/>
  <c r="Z50" i="1" s="1"/>
  <c r="D54" i="43"/>
  <c r="Y50" i="1" s="1"/>
  <c r="E53" i="43"/>
  <c r="D52"/>
  <c r="W50" i="1" s="1"/>
  <c r="D51" i="43"/>
  <c r="V50" i="1" s="1"/>
  <c r="D50" i="43"/>
  <c r="U50" i="1" s="1"/>
  <c r="E49" i="43"/>
  <c r="D48"/>
  <c r="S50" i="1" s="1"/>
  <c r="D47" i="43"/>
  <c r="R50" i="1" s="1"/>
  <c r="D43" i="43"/>
  <c r="Q50" i="1" s="1"/>
  <c r="D42" i="43"/>
  <c r="P50" i="1" s="1"/>
  <c r="D41" i="43"/>
  <c r="O50" i="1" s="1"/>
  <c r="D40" i="43"/>
  <c r="N50" i="1" s="1"/>
  <c r="D31" i="43"/>
  <c r="M50" i="1" s="1"/>
  <c r="D24" i="43"/>
  <c r="L50" i="1" s="1"/>
  <c r="D23" i="43"/>
  <c r="K50" i="1" s="1"/>
  <c r="D21" i="43"/>
  <c r="G50" i="1" s="1"/>
  <c r="D20" i="43"/>
  <c r="I50" i="1" s="1"/>
  <c r="D19" i="43"/>
  <c r="F50" i="1" s="1"/>
  <c r="D12" i="43"/>
  <c r="E50" i="1" s="1"/>
  <c r="D6" i="43"/>
  <c r="H50" i="1" s="1"/>
  <c r="D74" i="42"/>
  <c r="D73"/>
  <c r="D72"/>
  <c r="D71"/>
  <c r="D70"/>
  <c r="D64"/>
  <c r="AC48" i="1" s="1"/>
  <c r="AA48" s="1"/>
  <c r="C48" s="1"/>
  <c r="D42" i="56" s="1"/>
  <c r="D62" i="42"/>
  <c r="D55"/>
  <c r="D54"/>
  <c r="D52"/>
  <c r="D51"/>
  <c r="D50"/>
  <c r="E49" s="1"/>
  <c r="D48"/>
  <c r="D47"/>
  <c r="D43"/>
  <c r="D42"/>
  <c r="D41"/>
  <c r="D40"/>
  <c r="D31"/>
  <c r="D24"/>
  <c r="D23"/>
  <c r="D21"/>
  <c r="D20"/>
  <c r="D19"/>
  <c r="D12"/>
  <c r="D6"/>
  <c r="D5" s="1"/>
  <c r="D74" i="41"/>
  <c r="D73"/>
  <c r="D72"/>
  <c r="D71"/>
  <c r="D70"/>
  <c r="D64"/>
  <c r="AC47" i="1" s="1"/>
  <c r="AA47" s="1"/>
  <c r="D62" i="41"/>
  <c r="D55"/>
  <c r="D54"/>
  <c r="D52"/>
  <c r="D51"/>
  <c r="D50"/>
  <c r="E49" s="1"/>
  <c r="D48"/>
  <c r="D47"/>
  <c r="D43"/>
  <c r="Q47" i="1" s="1"/>
  <c r="J47" s="1"/>
  <c r="D42" i="41"/>
  <c r="D41"/>
  <c r="D40"/>
  <c r="D31"/>
  <c r="D24"/>
  <c r="D23"/>
  <c r="D21"/>
  <c r="D20"/>
  <c r="D19"/>
  <c r="D12"/>
  <c r="D6"/>
  <c r="D74" i="40"/>
  <c r="AH46" i="1" s="1"/>
  <c r="D73" i="40"/>
  <c r="AG46" i="1" s="1"/>
  <c r="D72" i="40"/>
  <c r="AF46" i="1" s="1"/>
  <c r="D71" i="40"/>
  <c r="AE46" i="1" s="1"/>
  <c r="D70" i="40"/>
  <c r="AD46" i="1" s="1"/>
  <c r="D64" i="40"/>
  <c r="AC46" i="1" s="1"/>
  <c r="D62" i="40"/>
  <c r="AB46" i="1" s="1"/>
  <c r="D55" i="40"/>
  <c r="Z46" i="1" s="1"/>
  <c r="D54" i="40"/>
  <c r="Y46" i="1" s="1"/>
  <c r="D52" i="40"/>
  <c r="W46" i="1" s="1"/>
  <c r="D51" i="40"/>
  <c r="V46" i="1" s="1"/>
  <c r="D50" i="40"/>
  <c r="D48"/>
  <c r="S46" i="1" s="1"/>
  <c r="D47" i="40"/>
  <c r="R46" i="1" s="1"/>
  <c r="D43" i="40"/>
  <c r="Q46" i="1" s="1"/>
  <c r="D42" i="40"/>
  <c r="P46" i="1" s="1"/>
  <c r="D41" i="40"/>
  <c r="O46" i="1" s="1"/>
  <c r="D40" i="40"/>
  <c r="N46" i="1" s="1"/>
  <c r="D31" i="40"/>
  <c r="M46" i="1" s="1"/>
  <c r="D24" i="40"/>
  <c r="L46" i="1" s="1"/>
  <c r="D23" i="40"/>
  <c r="D21"/>
  <c r="G46" i="1" s="1"/>
  <c r="D20" i="40"/>
  <c r="I46" i="1" s="1"/>
  <c r="D19" i="40"/>
  <c r="F46" i="1" s="1"/>
  <c r="D12" i="40"/>
  <c r="E46" i="1" s="1"/>
  <c r="D6" i="40"/>
  <c r="D74" i="39"/>
  <c r="AH45" i="1" s="1"/>
  <c r="D73" i="39"/>
  <c r="AG45" i="1" s="1"/>
  <c r="D72" i="39"/>
  <c r="AF45" i="1" s="1"/>
  <c r="D71" i="39"/>
  <c r="AE45" i="1" s="1"/>
  <c r="D70" i="39"/>
  <c r="AD45" i="1" s="1"/>
  <c r="D64" i="39"/>
  <c r="AC45" i="1" s="1"/>
  <c r="D62" i="39"/>
  <c r="AB45" i="1" s="1"/>
  <c r="D55" i="39"/>
  <c r="Z45" i="1" s="1"/>
  <c r="D54" i="39"/>
  <c r="Y45" i="1" s="1"/>
  <c r="D52" i="39"/>
  <c r="W45" i="1" s="1"/>
  <c r="D51" i="39"/>
  <c r="V45" i="1" s="1"/>
  <c r="D50" i="39"/>
  <c r="D48"/>
  <c r="S45" i="1" s="1"/>
  <c r="D47" i="39"/>
  <c r="R45" i="1" s="1"/>
  <c r="D43" i="39"/>
  <c r="Q45" i="1" s="1"/>
  <c r="D42" i="39"/>
  <c r="P45" i="1" s="1"/>
  <c r="D41" i="39"/>
  <c r="O45" i="1" s="1"/>
  <c r="D40" i="39"/>
  <c r="N45" i="1" s="1"/>
  <c r="D31" i="39"/>
  <c r="M45" i="1" s="1"/>
  <c r="D24" i="39"/>
  <c r="L45" i="1" s="1"/>
  <c r="D23" i="39"/>
  <c r="K45" i="1" s="1"/>
  <c r="D21" i="39"/>
  <c r="G45" i="1" s="1"/>
  <c r="D20" i="39"/>
  <c r="I45" i="1" s="1"/>
  <c r="D19" i="39"/>
  <c r="F45" i="1" s="1"/>
  <c r="D12" i="39"/>
  <c r="E45" i="1" s="1"/>
  <c r="D6" i="39"/>
  <c r="D74" i="38"/>
  <c r="D73"/>
  <c r="D72"/>
  <c r="D71"/>
  <c r="D70"/>
  <c r="D64"/>
  <c r="AC44" i="1" s="1"/>
  <c r="AA44" s="1"/>
  <c r="C44" s="1"/>
  <c r="D38" i="56" s="1"/>
  <c r="D62" i="38"/>
  <c r="D55"/>
  <c r="D54"/>
  <c r="D52"/>
  <c r="D51"/>
  <c r="D50"/>
  <c r="D48"/>
  <c r="D47"/>
  <c r="D43"/>
  <c r="D42"/>
  <c r="D41"/>
  <c r="D40"/>
  <c r="D31"/>
  <c r="D24"/>
  <c r="D23"/>
  <c r="D21"/>
  <c r="D20"/>
  <c r="D19"/>
  <c r="D12"/>
  <c r="D6"/>
  <c r="D74" i="22"/>
  <c r="AH40" i="1" s="1"/>
  <c r="D73" i="22"/>
  <c r="AG40" i="1" s="1"/>
  <c r="D72" i="22"/>
  <c r="AF40" i="1" s="1"/>
  <c r="D71" i="22"/>
  <c r="AE40" i="1" s="1"/>
  <c r="D70" i="22"/>
  <c r="AD40" i="1" s="1"/>
  <c r="D64" i="22"/>
  <c r="AC40" i="1" s="1"/>
  <c r="D62" i="22"/>
  <c r="AB40" i="1" s="1"/>
  <c r="D55" i="22"/>
  <c r="Z40" i="1" s="1"/>
  <c r="D54" i="22"/>
  <c r="Y40" i="1" s="1"/>
  <c r="D52" i="22"/>
  <c r="W40" i="1" s="1"/>
  <c r="D51" i="22"/>
  <c r="V40" i="1" s="1"/>
  <c r="D50" i="22"/>
  <c r="D48"/>
  <c r="S40" i="1" s="1"/>
  <c r="D47" i="22"/>
  <c r="R40" i="1" s="1"/>
  <c r="D43" i="22"/>
  <c r="Q40" i="1" s="1"/>
  <c r="D42" i="22"/>
  <c r="P40" i="1" s="1"/>
  <c r="D41" i="22"/>
  <c r="O40" i="1" s="1"/>
  <c r="D40" i="22"/>
  <c r="N40" i="1" s="1"/>
  <c r="D31" i="22"/>
  <c r="M40" i="1" s="1"/>
  <c r="D24" i="22"/>
  <c r="L40" i="1" s="1"/>
  <c r="D23" i="22"/>
  <c r="K40" i="1" s="1"/>
  <c r="D21" i="22"/>
  <c r="G40" i="1" s="1"/>
  <c r="D20" i="22"/>
  <c r="I40" i="1" s="1"/>
  <c r="D19" i="22"/>
  <c r="F40" i="1" s="1"/>
  <c r="D12" i="22"/>
  <c r="E40" i="1" s="1"/>
  <c r="D6" i="22"/>
  <c r="D74" i="37"/>
  <c r="AH42" i="1" s="1"/>
  <c r="D73" i="37"/>
  <c r="AG42" i="1" s="1"/>
  <c r="D72" i="37"/>
  <c r="AF42" i="1" s="1"/>
  <c r="D71" i="37"/>
  <c r="AE42" i="1" s="1"/>
  <c r="D70" i="37"/>
  <c r="AD42" i="1" s="1"/>
  <c r="D64" i="37"/>
  <c r="AC42" i="1" s="1"/>
  <c r="D62" i="37"/>
  <c r="AB42" i="1" s="1"/>
  <c r="D55" i="37"/>
  <c r="Z42" i="1" s="1"/>
  <c r="D54" i="37"/>
  <c r="D52"/>
  <c r="W42" i="1" s="1"/>
  <c r="D51" i="37"/>
  <c r="V42" i="1" s="1"/>
  <c r="D50" i="37"/>
  <c r="D48"/>
  <c r="S42" i="1" s="1"/>
  <c r="D47" i="37"/>
  <c r="R42" i="1" s="1"/>
  <c r="D43" i="37"/>
  <c r="Q42" i="1" s="1"/>
  <c r="D42" i="37"/>
  <c r="P42" i="1" s="1"/>
  <c r="D41" i="37"/>
  <c r="O42" i="1" s="1"/>
  <c r="D40" i="37"/>
  <c r="N42" i="1" s="1"/>
  <c r="D31" i="37"/>
  <c r="M42" i="1" s="1"/>
  <c r="D24" i="37"/>
  <c r="L42" i="1" s="1"/>
  <c r="D23" i="37"/>
  <c r="D21"/>
  <c r="G42" i="1" s="1"/>
  <c r="D20" i="37"/>
  <c r="I42" i="1" s="1"/>
  <c r="D19" i="37"/>
  <c r="F42" i="1" s="1"/>
  <c r="D12" i="37"/>
  <c r="E42" i="1" s="1"/>
  <c r="D6" i="37"/>
  <c r="D74" i="36"/>
  <c r="AH41" i="1" s="1"/>
  <c r="D73" i="36"/>
  <c r="AG41" i="1" s="1"/>
  <c r="D72" i="36"/>
  <c r="AF41" i="1" s="1"/>
  <c r="D71" i="36"/>
  <c r="AE41" i="1" s="1"/>
  <c r="D70" i="36"/>
  <c r="AD41" i="1" s="1"/>
  <c r="D64" i="36"/>
  <c r="AC41" i="1" s="1"/>
  <c r="D62" i="36"/>
  <c r="AB41" i="1" s="1"/>
  <c r="D55" i="36"/>
  <c r="Z41" i="1" s="1"/>
  <c r="D54" i="36"/>
  <c r="D52"/>
  <c r="W41" i="1" s="1"/>
  <c r="D51" i="36"/>
  <c r="V41" i="1" s="1"/>
  <c r="D50" i="36"/>
  <c r="U41" i="1" s="1"/>
  <c r="D48" i="36"/>
  <c r="S41" i="1" s="1"/>
  <c r="D47" i="36"/>
  <c r="R41" i="1" s="1"/>
  <c r="D43" i="36"/>
  <c r="Q41" i="1" s="1"/>
  <c r="D42" i="36"/>
  <c r="P41" i="1" s="1"/>
  <c r="D41" i="36"/>
  <c r="O41" i="1" s="1"/>
  <c r="D40" i="36"/>
  <c r="N41" i="1" s="1"/>
  <c r="D31" i="36"/>
  <c r="M41" i="1" s="1"/>
  <c r="D24" i="36"/>
  <c r="L41" i="1" s="1"/>
  <c r="D23" i="36"/>
  <c r="K41" i="1" s="1"/>
  <c r="D21" i="36"/>
  <c r="G41" i="1" s="1"/>
  <c r="D20" i="36"/>
  <c r="I41" i="1" s="1"/>
  <c r="D19" i="36"/>
  <c r="F41" i="1" s="1"/>
  <c r="D12" i="36"/>
  <c r="E41" i="1" s="1"/>
  <c r="D6" i="36"/>
  <c r="D74" i="35"/>
  <c r="D73"/>
  <c r="D72"/>
  <c r="D71"/>
  <c r="D70"/>
  <c r="D64"/>
  <c r="AC43" i="1" s="1"/>
  <c r="AA43" s="1"/>
  <c r="D62" i="35"/>
  <c r="D55"/>
  <c r="D54"/>
  <c r="D52"/>
  <c r="D51"/>
  <c r="D50"/>
  <c r="D48"/>
  <c r="D47"/>
  <c r="D43"/>
  <c r="Q43" i="1" s="1"/>
  <c r="J43" s="1"/>
  <c r="D42" i="35"/>
  <c r="D41"/>
  <c r="D40"/>
  <c r="D31"/>
  <c r="D24"/>
  <c r="D23"/>
  <c r="D21"/>
  <c r="D20"/>
  <c r="D19"/>
  <c r="D12"/>
  <c r="E43" i="1" s="1"/>
  <c r="D43" s="1"/>
  <c r="D6" i="35"/>
  <c r="D54" i="1" l="1"/>
  <c r="AA55"/>
  <c r="C47"/>
  <c r="D41" i="56" s="1"/>
  <c r="C43" i="1"/>
  <c r="D37" i="56" s="1"/>
  <c r="E61" i="42"/>
  <c r="E61" i="49"/>
  <c r="AC56" i="1"/>
  <c r="AA56" s="1"/>
  <c r="C56" s="1"/>
  <c r="D50" i="56" s="1"/>
  <c r="E61" i="47"/>
  <c r="AC54" i="1"/>
  <c r="AA54" s="1"/>
  <c r="C54" s="1"/>
  <c r="D48" i="56" s="1"/>
  <c r="D5" i="51"/>
  <c r="H58" i="1"/>
  <c r="D58" s="1"/>
  <c r="AA58"/>
  <c r="E61" i="51"/>
  <c r="E61" i="45"/>
  <c r="AA52" i="1"/>
  <c r="X52"/>
  <c r="E49" i="45"/>
  <c r="U52" i="1"/>
  <c r="T52" s="1"/>
  <c r="E22" i="51"/>
  <c r="K58" i="1"/>
  <c r="J58" s="1"/>
  <c r="E53" i="51"/>
  <c r="Y58" i="1"/>
  <c r="X58" s="1"/>
  <c r="E49" i="51"/>
  <c r="U58" i="1"/>
  <c r="T58" s="1"/>
  <c r="AA46"/>
  <c r="AA42"/>
  <c r="E61" i="37"/>
  <c r="E53"/>
  <c r="Y42" i="1"/>
  <c r="X42" s="1"/>
  <c r="E49" i="37"/>
  <c r="U42" i="1"/>
  <c r="T42" s="1"/>
  <c r="E22" i="37"/>
  <c r="K42" i="1"/>
  <c r="J42" s="1"/>
  <c r="D5" i="37"/>
  <c r="H42" i="1"/>
  <c r="D42" s="1"/>
  <c r="X50"/>
  <c r="T50"/>
  <c r="E53" i="45"/>
  <c r="J52" i="1"/>
  <c r="E22" i="45"/>
  <c r="D5"/>
  <c r="H52" i="1"/>
  <c r="D52" s="1"/>
  <c r="AA40"/>
  <c r="E61" i="40"/>
  <c r="X46" i="1"/>
  <c r="E49" i="40"/>
  <c r="U46" i="1"/>
  <c r="T46" s="1"/>
  <c r="E22" i="40"/>
  <c r="K46" i="1"/>
  <c r="J46" s="1"/>
  <c r="E53" i="40"/>
  <c r="D5"/>
  <c r="H46" i="1"/>
  <c r="D46" s="1"/>
  <c r="E61" i="44"/>
  <c r="AB51" i="1"/>
  <c r="AA51" s="1"/>
  <c r="E53" i="44"/>
  <c r="Y51" i="1"/>
  <c r="X51" s="1"/>
  <c r="E49" i="44"/>
  <c r="U51" i="1"/>
  <c r="T51" s="1"/>
  <c r="E22" i="44"/>
  <c r="K51" i="1"/>
  <c r="J51" s="1"/>
  <c r="D5" i="44"/>
  <c r="E75" s="1"/>
  <c r="H51" i="1"/>
  <c r="D51" s="1"/>
  <c r="D50"/>
  <c r="E53" i="53"/>
  <c r="Y60" i="1"/>
  <c r="X60" s="1"/>
  <c r="E49" i="53"/>
  <c r="U60" i="1"/>
  <c r="T60"/>
  <c r="E22" i="53"/>
  <c r="K60" i="1"/>
  <c r="J60" s="1"/>
  <c r="D60"/>
  <c r="X61"/>
  <c r="E49" i="54"/>
  <c r="T61" i="1"/>
  <c r="E61" i="22"/>
  <c r="X40" i="1"/>
  <c r="E49" i="22"/>
  <c r="U40" i="1"/>
  <c r="T40" s="1"/>
  <c r="J40"/>
  <c r="E53" i="22"/>
  <c r="E22"/>
  <c r="D5"/>
  <c r="H40" i="1"/>
  <c r="D40" s="1"/>
  <c r="AA60"/>
  <c r="D5" i="53"/>
  <c r="E61" i="36"/>
  <c r="E53"/>
  <c r="Y41" i="1"/>
  <c r="X41" s="1"/>
  <c r="T41"/>
  <c r="D5" i="36"/>
  <c r="H41" i="1"/>
  <c r="AA59"/>
  <c r="K59"/>
  <c r="E22" i="52"/>
  <c r="E61" i="46"/>
  <c r="E53"/>
  <c r="Y53" i="1"/>
  <c r="X53" s="1"/>
  <c r="E49" i="46"/>
  <c r="U53" i="1"/>
  <c r="D5" i="46"/>
  <c r="H53" i="1"/>
  <c r="D53"/>
  <c r="E22" i="46"/>
  <c r="J53" i="1"/>
  <c r="T53"/>
  <c r="AA53"/>
  <c r="C53" s="1"/>
  <c r="D47" i="56" s="1"/>
  <c r="AA41" i="1"/>
  <c r="E49" i="36"/>
  <c r="J41" i="1"/>
  <c r="E22" i="36"/>
  <c r="D41" i="1"/>
  <c r="E61" i="43"/>
  <c r="AA50" i="1"/>
  <c r="J50"/>
  <c r="E22" i="43"/>
  <c r="D5"/>
  <c r="E22" i="54"/>
  <c r="J61" i="1"/>
  <c r="D61"/>
  <c r="D53" i="52"/>
  <c r="X59" i="1"/>
  <c r="E61" i="52"/>
  <c r="D49"/>
  <c r="T59" i="1"/>
  <c r="J59"/>
  <c r="D5" i="52"/>
  <c r="H59" i="1"/>
  <c r="D59" s="1"/>
  <c r="AA57"/>
  <c r="E61" i="50"/>
  <c r="E53"/>
  <c r="Y57" i="1"/>
  <c r="X57" s="1"/>
  <c r="E49" i="50"/>
  <c r="U57" i="1"/>
  <c r="T57" s="1"/>
  <c r="E22" i="50"/>
  <c r="K57" i="1"/>
  <c r="J57" s="1"/>
  <c r="D5" i="50"/>
  <c r="H57" i="1"/>
  <c r="D57" s="1"/>
  <c r="E61" i="54"/>
  <c r="AA61" i="1"/>
  <c r="D5" i="54"/>
  <c r="AF62" i="1"/>
  <c r="AA62" s="1"/>
  <c r="X62"/>
  <c r="E49" i="55"/>
  <c r="U62" i="1"/>
  <c r="T62"/>
  <c r="E53" i="55"/>
  <c r="J62" i="1"/>
  <c r="E22" i="55"/>
  <c r="D5"/>
  <c r="H62" i="1"/>
  <c r="D62" s="1"/>
  <c r="E61" i="39"/>
  <c r="AA45" i="1"/>
  <c r="X45"/>
  <c r="E49" i="39"/>
  <c r="U45" i="1"/>
  <c r="T45" s="1"/>
  <c r="E53" i="39"/>
  <c r="J45" i="1"/>
  <c r="E22" i="39"/>
  <c r="D5"/>
  <c r="H45" i="1"/>
  <c r="D45" s="1"/>
  <c r="X55"/>
  <c r="E49" i="48"/>
  <c r="U55" i="1"/>
  <c r="T55" s="1"/>
  <c r="E61" i="48"/>
  <c r="E53"/>
  <c r="J55" i="1"/>
  <c r="E22" i="48"/>
  <c r="D5"/>
  <c r="H55" i="1"/>
  <c r="D55" s="1"/>
  <c r="E49" i="49"/>
  <c r="E22"/>
  <c r="D5"/>
  <c r="E49" i="47"/>
  <c r="E22"/>
  <c r="D5"/>
  <c r="E75" i="51"/>
  <c r="E53" i="42"/>
  <c r="E22"/>
  <c r="E53" i="41"/>
  <c r="E22"/>
  <c r="E61"/>
  <c r="D5"/>
  <c r="E61" i="38"/>
  <c r="E53"/>
  <c r="E49"/>
  <c r="E22"/>
  <c r="D5"/>
  <c r="E61" i="35"/>
  <c r="E49"/>
  <c r="E53"/>
  <c r="E22"/>
  <c r="D5"/>
  <c r="D12" i="26"/>
  <c r="E32" i="1"/>
  <c r="AF31"/>
  <c r="I31"/>
  <c r="E31"/>
  <c r="D12" i="24"/>
  <c r="E30" i="1" s="1"/>
  <c r="AH31"/>
  <c r="AG31"/>
  <c r="AE31"/>
  <c r="AD31"/>
  <c r="AB31"/>
  <c r="Z31"/>
  <c r="Y31"/>
  <c r="B37"/>
  <c r="B36"/>
  <c r="B35"/>
  <c r="B34"/>
  <c r="B33"/>
  <c r="B22"/>
  <c r="W35"/>
  <c r="W31"/>
  <c r="V31"/>
  <c r="U31"/>
  <c r="S31"/>
  <c r="R31"/>
  <c r="Q31"/>
  <c r="P31"/>
  <c r="O31"/>
  <c r="N31"/>
  <c r="M31"/>
  <c r="L31"/>
  <c r="K31"/>
  <c r="H31"/>
  <c r="G27"/>
  <c r="G31"/>
  <c r="B32"/>
  <c r="B31"/>
  <c r="B29"/>
  <c r="F31"/>
  <c r="D74" i="15"/>
  <c r="D73"/>
  <c r="D72"/>
  <c r="D71"/>
  <c r="D70"/>
  <c r="D64"/>
  <c r="AC38" i="1" s="1"/>
  <c r="D62" i="15"/>
  <c r="D55"/>
  <c r="D54"/>
  <c r="E53"/>
  <c r="D52"/>
  <c r="D51"/>
  <c r="D50"/>
  <c r="E49"/>
  <c r="D48"/>
  <c r="D47"/>
  <c r="D43"/>
  <c r="D42"/>
  <c r="D41"/>
  <c r="D40"/>
  <c r="D31"/>
  <c r="D24"/>
  <c r="D23"/>
  <c r="D21"/>
  <c r="D20"/>
  <c r="D19"/>
  <c r="D5" s="1"/>
  <c r="D12"/>
  <c r="D6"/>
  <c r="B26" i="1"/>
  <c r="B30"/>
  <c r="B28"/>
  <c r="B27"/>
  <c r="B25"/>
  <c r="D74" i="34"/>
  <c r="AH22" i="1" s="1"/>
  <c r="D73" i="34"/>
  <c r="AG22" i="1" s="1"/>
  <c r="D72" i="34"/>
  <c r="AF22" i="1" s="1"/>
  <c r="D71" i="34"/>
  <c r="AE22" i="1" s="1"/>
  <c r="D70" i="34"/>
  <c r="AD22" i="1" s="1"/>
  <c r="D64" i="34"/>
  <c r="AC22" i="1" s="1"/>
  <c r="D62" i="34"/>
  <c r="AB22" i="1" s="1"/>
  <c r="D55" i="34"/>
  <c r="Z22" i="1" s="1"/>
  <c r="D54" i="34"/>
  <c r="Y22" i="1" s="1"/>
  <c r="X22" s="1"/>
  <c r="D52" i="34"/>
  <c r="W22" i="1" s="1"/>
  <c r="D51" i="34"/>
  <c r="V22" i="1" s="1"/>
  <c r="D50" i="34"/>
  <c r="U22" i="1" s="1"/>
  <c r="D48" i="34"/>
  <c r="S22" i="1" s="1"/>
  <c r="D47" i="34"/>
  <c r="R22" i="1" s="1"/>
  <c r="D43" i="34"/>
  <c r="Q22" i="1" s="1"/>
  <c r="D42" i="34"/>
  <c r="P22" i="1" s="1"/>
  <c r="D41" i="34"/>
  <c r="O22" i="1" s="1"/>
  <c r="D40" i="34"/>
  <c r="N22" i="1" s="1"/>
  <c r="D31" i="34"/>
  <c r="M22" i="1" s="1"/>
  <c r="D24" i="34"/>
  <c r="L22" i="1" s="1"/>
  <c r="D23" i="34"/>
  <c r="K22" i="1" s="1"/>
  <c r="J22" s="1"/>
  <c r="D21" i="34"/>
  <c r="G22" i="1" s="1"/>
  <c r="D20" i="34"/>
  <c r="I22" i="1" s="1"/>
  <c r="D19" i="34"/>
  <c r="F22" i="1" s="1"/>
  <c r="D12" i="34"/>
  <c r="E22" i="1" s="1"/>
  <c r="D22" s="1"/>
  <c r="D6" i="34"/>
  <c r="H22" i="1" s="1"/>
  <c r="D74" i="33"/>
  <c r="AH49" i="1" s="1"/>
  <c r="D73" i="33"/>
  <c r="AG49" i="1" s="1"/>
  <c r="D72" i="33"/>
  <c r="AF49" i="1" s="1"/>
  <c r="D71" i="33"/>
  <c r="AE49" i="1" s="1"/>
  <c r="D70" i="33"/>
  <c r="AD49" i="1" s="1"/>
  <c r="D64" i="33"/>
  <c r="AC49" i="1" s="1"/>
  <c r="D62" i="33"/>
  <c r="AB49" i="1" s="1"/>
  <c r="D55" i="33"/>
  <c r="Z49" i="1" s="1"/>
  <c r="D54" i="33"/>
  <c r="Y49" i="1" s="1"/>
  <c r="D52" i="33"/>
  <c r="W49" i="1" s="1"/>
  <c r="D51" i="33"/>
  <c r="V49" i="1" s="1"/>
  <c r="D50" i="33"/>
  <c r="U49" i="1" s="1"/>
  <c r="E49" i="33"/>
  <c r="D48"/>
  <c r="S49" i="1" s="1"/>
  <c r="D47" i="33"/>
  <c r="R49" i="1" s="1"/>
  <c r="D43" i="33"/>
  <c r="Q49" i="1" s="1"/>
  <c r="D42" i="33"/>
  <c r="P49" i="1" s="1"/>
  <c r="D41" i="33"/>
  <c r="O49" i="1" s="1"/>
  <c r="D40" i="33"/>
  <c r="N49" i="1" s="1"/>
  <c r="D31" i="33"/>
  <c r="M49" i="1" s="1"/>
  <c r="D24" i="33"/>
  <c r="L49" i="1" s="1"/>
  <c r="D23" i="33"/>
  <c r="K49" i="1" s="1"/>
  <c r="D21" i="33"/>
  <c r="G49" i="1" s="1"/>
  <c r="D20" i="33"/>
  <c r="I49" i="1" s="1"/>
  <c r="D19" i="33"/>
  <c r="F49" i="1" s="1"/>
  <c r="D12" i="33"/>
  <c r="E49" i="1" s="1"/>
  <c r="D6" i="33"/>
  <c r="H49" i="1" s="1"/>
  <c r="D74" i="32"/>
  <c r="AH29" i="1" s="1"/>
  <c r="D73" i="32"/>
  <c r="AG29" i="1" s="1"/>
  <c r="D72" i="32"/>
  <c r="AF29" i="1" s="1"/>
  <c r="D71" i="32"/>
  <c r="AE29" i="1" s="1"/>
  <c r="D70" i="32"/>
  <c r="AD29" i="1" s="1"/>
  <c r="D64" i="32"/>
  <c r="AC29" i="1" s="1"/>
  <c r="D62" i="32"/>
  <c r="AB29" i="1" s="1"/>
  <c r="D55" i="32"/>
  <c r="Z29" i="1" s="1"/>
  <c r="D54" i="32"/>
  <c r="Y29" i="1" s="1"/>
  <c r="E53" i="32"/>
  <c r="D52"/>
  <c r="W29" i="1" s="1"/>
  <c r="D51" i="32"/>
  <c r="V29" i="1" s="1"/>
  <c r="D50" i="32"/>
  <c r="U29" i="1" s="1"/>
  <c r="D48" i="32"/>
  <c r="S29" i="1" s="1"/>
  <c r="D47" i="32"/>
  <c r="R29" i="1" s="1"/>
  <c r="D43" i="32"/>
  <c r="Q29" i="1" s="1"/>
  <c r="D42" i="32"/>
  <c r="P29" i="1" s="1"/>
  <c r="D41" i="32"/>
  <c r="O29" i="1" s="1"/>
  <c r="D40" i="32"/>
  <c r="N29" i="1" s="1"/>
  <c r="D31" i="32"/>
  <c r="M29" i="1" s="1"/>
  <c r="D24" i="32"/>
  <c r="L29" i="1" s="1"/>
  <c r="D23" i="32"/>
  <c r="K29" i="1" s="1"/>
  <c r="D21" i="32"/>
  <c r="G29" i="1" s="1"/>
  <c r="D20" i="32"/>
  <c r="I29" i="1" s="1"/>
  <c r="D19" i="32"/>
  <c r="F29" i="1" s="1"/>
  <c r="D12" i="32"/>
  <c r="E29" i="1" s="1"/>
  <c r="D6" i="32"/>
  <c r="H29" i="1" s="1"/>
  <c r="D52" i="6"/>
  <c r="AE28" i="1"/>
  <c r="M19"/>
  <c r="I20"/>
  <c r="I18"/>
  <c r="H20"/>
  <c r="D74" i="31"/>
  <c r="AH37" i="1" s="1"/>
  <c r="D73" i="31"/>
  <c r="AG37" i="1" s="1"/>
  <c r="D72" i="31"/>
  <c r="D71"/>
  <c r="AE37" i="1" s="1"/>
  <c r="D70" i="31"/>
  <c r="AD37" i="1" s="1"/>
  <c r="D64" i="31"/>
  <c r="AC37" i="1" s="1"/>
  <c r="D62" i="31"/>
  <c r="AB37" i="1" s="1"/>
  <c r="D55" i="31"/>
  <c r="Z37" i="1" s="1"/>
  <c r="D54" i="31"/>
  <c r="Y37" i="1" s="1"/>
  <c r="D52" i="31"/>
  <c r="W37" i="1" s="1"/>
  <c r="D51" i="31"/>
  <c r="V37" i="1" s="1"/>
  <c r="D50" i="31"/>
  <c r="U37" i="1" s="1"/>
  <c r="D48" i="31"/>
  <c r="D47"/>
  <c r="R37" i="1" s="1"/>
  <c r="D43" i="31"/>
  <c r="Q37" i="1" s="1"/>
  <c r="D42" i="31"/>
  <c r="D41"/>
  <c r="O37" i="1" s="1"/>
  <c r="D40" i="31"/>
  <c r="N37" i="1" s="1"/>
  <c r="D31" i="31"/>
  <c r="M37" i="1" s="1"/>
  <c r="D24" i="31"/>
  <c r="D23"/>
  <c r="D21"/>
  <c r="G37" i="1" s="1"/>
  <c r="D20" i="31"/>
  <c r="I37" i="1" s="1"/>
  <c r="D19" i="31"/>
  <c r="F37" i="1" s="1"/>
  <c r="D12" i="31"/>
  <c r="E37" i="1" s="1"/>
  <c r="D6" i="31"/>
  <c r="H37" i="1" s="1"/>
  <c r="D74" i="30"/>
  <c r="AH36" i="1" s="1"/>
  <c r="D73" i="30"/>
  <c r="AG36" i="1" s="1"/>
  <c r="D72" i="30"/>
  <c r="AF36" i="1" s="1"/>
  <c r="D71" i="30"/>
  <c r="AE36" i="1" s="1"/>
  <c r="D70" i="30"/>
  <c r="AD36" i="1" s="1"/>
  <c r="D64" i="30"/>
  <c r="AC36" i="1" s="1"/>
  <c r="D62" i="30"/>
  <c r="AB36" i="1" s="1"/>
  <c r="D55" i="30"/>
  <c r="Z36" i="1" s="1"/>
  <c r="D54" i="30"/>
  <c r="Y36" i="1" s="1"/>
  <c r="D52" i="30"/>
  <c r="W36" i="1" s="1"/>
  <c r="D51" i="30"/>
  <c r="V36" i="1" s="1"/>
  <c r="D50" i="30"/>
  <c r="U36" i="1" s="1"/>
  <c r="E49" i="30"/>
  <c r="D48"/>
  <c r="S36" i="1" s="1"/>
  <c r="D47" i="30"/>
  <c r="R36" i="1" s="1"/>
  <c r="D43" i="30"/>
  <c r="Q36" i="1" s="1"/>
  <c r="D42" i="30"/>
  <c r="P36" i="1" s="1"/>
  <c r="D41" i="30"/>
  <c r="O36" i="1" s="1"/>
  <c r="D40" i="30"/>
  <c r="N36" i="1" s="1"/>
  <c r="D31" i="30"/>
  <c r="M36" i="1" s="1"/>
  <c r="D24" i="30"/>
  <c r="L36" i="1" s="1"/>
  <c r="D23" i="30"/>
  <c r="K36" i="1" s="1"/>
  <c r="D21" i="30"/>
  <c r="G36" i="1" s="1"/>
  <c r="D20" i="30"/>
  <c r="I36" i="1" s="1"/>
  <c r="D19" i="30"/>
  <c r="F36" i="1" s="1"/>
  <c r="D12" i="30"/>
  <c r="E36" i="1" s="1"/>
  <c r="D6" i="30"/>
  <c r="H36" i="1" s="1"/>
  <c r="D74" i="29"/>
  <c r="AH35" i="1" s="1"/>
  <c r="D73" i="29"/>
  <c r="AG35" i="1" s="1"/>
  <c r="D72" i="29"/>
  <c r="AF35" i="1" s="1"/>
  <c r="D71" i="29"/>
  <c r="AE35" i="1" s="1"/>
  <c r="D70" i="29"/>
  <c r="AD35" i="1" s="1"/>
  <c r="D64" i="29"/>
  <c r="AC35" i="1" s="1"/>
  <c r="D62" i="29"/>
  <c r="AB35" i="1" s="1"/>
  <c r="D55" i="29"/>
  <c r="Z35" i="1" s="1"/>
  <c r="D54" i="29"/>
  <c r="Y35" i="1" s="1"/>
  <c r="E53" i="29"/>
  <c r="D52"/>
  <c r="D51"/>
  <c r="V35" i="1" s="1"/>
  <c r="D50" i="29"/>
  <c r="U35" i="1" s="1"/>
  <c r="E49" i="29"/>
  <c r="D48"/>
  <c r="S35" i="1" s="1"/>
  <c r="D47" i="29"/>
  <c r="R35" i="1" s="1"/>
  <c r="D43" i="29"/>
  <c r="Q35" i="1" s="1"/>
  <c r="D42" i="29"/>
  <c r="P35" i="1" s="1"/>
  <c r="D41" i="29"/>
  <c r="O35" i="1" s="1"/>
  <c r="D40" i="29"/>
  <c r="N35" i="1" s="1"/>
  <c r="D31" i="29"/>
  <c r="M35" i="1" s="1"/>
  <c r="D24" i="29"/>
  <c r="L35" i="1" s="1"/>
  <c r="D23" i="29"/>
  <c r="K35" i="1" s="1"/>
  <c r="D21" i="29"/>
  <c r="G35" i="1" s="1"/>
  <c r="D20" i="29"/>
  <c r="I35" i="1" s="1"/>
  <c r="D19" i="29"/>
  <c r="F35" i="1" s="1"/>
  <c r="D12" i="29"/>
  <c r="E35" i="1" s="1"/>
  <c r="D6" i="29"/>
  <c r="H35" i="1" s="1"/>
  <c r="D74" i="28"/>
  <c r="AH34" i="1"/>
  <c r="D73" i="28"/>
  <c r="AG34" i="1"/>
  <c r="D72" i="28"/>
  <c r="AF34" i="1"/>
  <c r="D71" i="28"/>
  <c r="AE34" i="1"/>
  <c r="D70" i="28"/>
  <c r="AD34" i="1"/>
  <c r="D64" i="28"/>
  <c r="AC34" i="1" s="1"/>
  <c r="D62" i="28"/>
  <c r="AB34" i="1"/>
  <c r="D55" i="28"/>
  <c r="Z34" i="1"/>
  <c r="D54" i="28"/>
  <c r="Y34" i="1"/>
  <c r="D52" i="28"/>
  <c r="W34" i="1"/>
  <c r="D51" i="28"/>
  <c r="V34" i="1"/>
  <c r="D50" i="28"/>
  <c r="U34" i="1"/>
  <c r="D48" i="28"/>
  <c r="S34" i="1"/>
  <c r="D47" i="28"/>
  <c r="R34" i="1"/>
  <c r="D43" i="28"/>
  <c r="Q34" i="1"/>
  <c r="D42" i="28"/>
  <c r="P34" i="1"/>
  <c r="D41" i="28"/>
  <c r="O34" i="1"/>
  <c r="D40" i="28"/>
  <c r="N34" i="1"/>
  <c r="D31" i="28"/>
  <c r="M34" i="1"/>
  <c r="D24" i="28"/>
  <c r="L34" i="1"/>
  <c r="D23" i="28"/>
  <c r="K34" i="1"/>
  <c r="D21" i="28"/>
  <c r="G34" i="1"/>
  <c r="D20" i="28"/>
  <c r="I34" i="1"/>
  <c r="D19" i="28"/>
  <c r="F34" i="1"/>
  <c r="D12" i="28"/>
  <c r="E34" i="1"/>
  <c r="D6" i="28"/>
  <c r="H34" i="1"/>
  <c r="D74" i="27"/>
  <c r="AH33" i="1"/>
  <c r="D73" i="27"/>
  <c r="AG33" i="1"/>
  <c r="D72" i="27"/>
  <c r="AF33" i="1"/>
  <c r="D71" i="27"/>
  <c r="AE33" i="1"/>
  <c r="D70" i="27"/>
  <c r="AD33" i="1"/>
  <c r="D64" i="27"/>
  <c r="AC33" i="1" s="1"/>
  <c r="D62" i="27"/>
  <c r="AB33" i="1"/>
  <c r="D55" i="27"/>
  <c r="Z33" i="1"/>
  <c r="D54" i="27"/>
  <c r="Y33" i="1"/>
  <c r="D52" i="27"/>
  <c r="W33" i="1"/>
  <c r="D51" i="27"/>
  <c r="V33" i="1"/>
  <c r="D50" i="27"/>
  <c r="E49"/>
  <c r="D48"/>
  <c r="S33" i="1"/>
  <c r="D47" i="27"/>
  <c r="R33" i="1"/>
  <c r="D43" i="27"/>
  <c r="Q33" i="1"/>
  <c r="D42" i="27"/>
  <c r="P33" i="1"/>
  <c r="D41" i="27"/>
  <c r="O33" i="1"/>
  <c r="D40" i="27"/>
  <c r="N33" i="1"/>
  <c r="D31" i="27"/>
  <c r="D24"/>
  <c r="L33" i="1"/>
  <c r="D23" i="27"/>
  <c r="K33" i="1"/>
  <c r="D21" i="27"/>
  <c r="G33" i="1"/>
  <c r="D20" i="27"/>
  <c r="I33" i="1"/>
  <c r="D19" i="27"/>
  <c r="F33" i="1"/>
  <c r="D12" i="27"/>
  <c r="E33" i="1"/>
  <c r="D6" i="27"/>
  <c r="H33" i="1"/>
  <c r="D74" i="26"/>
  <c r="D73"/>
  <c r="D72"/>
  <c r="AF32" i="1"/>
  <c r="D71" i="26"/>
  <c r="AE32" i="1"/>
  <c r="D70" i="26"/>
  <c r="AD32" i="1"/>
  <c r="D64" i="26"/>
  <c r="AC32" i="1" s="1"/>
  <c r="D62" i="26"/>
  <c r="AB32" i="1"/>
  <c r="D55" i="26"/>
  <c r="Z32" i="1"/>
  <c r="D54" i="26"/>
  <c r="Y32" i="1"/>
  <c r="E53" i="26"/>
  <c r="D52"/>
  <c r="W32" i="1"/>
  <c r="D51" i="26"/>
  <c r="V32" i="1"/>
  <c r="D50" i="26"/>
  <c r="D48"/>
  <c r="S32" i="1"/>
  <c r="D47" i="26"/>
  <c r="R32" i="1"/>
  <c r="D43" i="26"/>
  <c r="Q32" i="1"/>
  <c r="D42" i="26"/>
  <c r="P32" i="1"/>
  <c r="D41" i="26"/>
  <c r="O32" i="1"/>
  <c r="D40" i="26"/>
  <c r="N32" i="1"/>
  <c r="D31" i="26"/>
  <c r="M32" i="1"/>
  <c r="D24" i="26"/>
  <c r="L32" i="1"/>
  <c r="D23" i="26"/>
  <c r="D21"/>
  <c r="G32" i="1"/>
  <c r="D20" i="26"/>
  <c r="I32" i="1"/>
  <c r="D19" i="26"/>
  <c r="F32" i="1"/>
  <c r="D6" i="26"/>
  <c r="H32" i="1"/>
  <c r="D74" i="25"/>
  <c r="D73"/>
  <c r="D72"/>
  <c r="D71"/>
  <c r="D70"/>
  <c r="D64"/>
  <c r="AC31" i="1" s="1"/>
  <c r="AA31" s="1"/>
  <c r="D62" i="25"/>
  <c r="D55"/>
  <c r="D54"/>
  <c r="E53"/>
  <c r="D52"/>
  <c r="D51"/>
  <c r="D50"/>
  <c r="D48"/>
  <c r="D47"/>
  <c r="D43"/>
  <c r="D42"/>
  <c r="D41"/>
  <c r="D40"/>
  <c r="D31"/>
  <c r="D24"/>
  <c r="D23"/>
  <c r="D21"/>
  <c r="D20"/>
  <c r="D19"/>
  <c r="D12"/>
  <c r="D6"/>
  <c r="D74" i="24"/>
  <c r="AH30" i="1" s="1"/>
  <c r="D73" i="24"/>
  <c r="AG30" i="1" s="1"/>
  <c r="D72" i="24"/>
  <c r="AF30" i="1" s="1"/>
  <c r="D71" i="24"/>
  <c r="AE30" i="1" s="1"/>
  <c r="D70" i="24"/>
  <c r="AD30" i="1" s="1"/>
  <c r="D64" i="24"/>
  <c r="AC30" i="1" s="1"/>
  <c r="D62" i="24"/>
  <c r="AB30" i="1" s="1"/>
  <c r="D55" i="24"/>
  <c r="Z30" i="1" s="1"/>
  <c r="D54" i="24"/>
  <c r="Y30" i="1" s="1"/>
  <c r="D52" i="24"/>
  <c r="W30" i="1" s="1"/>
  <c r="D51" i="24"/>
  <c r="V30" i="1" s="1"/>
  <c r="D50" i="24"/>
  <c r="U30" i="1" s="1"/>
  <c r="E49" i="24"/>
  <c r="D48"/>
  <c r="S30" i="1" s="1"/>
  <c r="D47" i="24"/>
  <c r="R30" i="1" s="1"/>
  <c r="D43" i="24"/>
  <c r="Q30" i="1" s="1"/>
  <c r="D42" i="24"/>
  <c r="P30" i="1" s="1"/>
  <c r="D41" i="24"/>
  <c r="O30" i="1" s="1"/>
  <c r="D40" i="24"/>
  <c r="N30" i="1" s="1"/>
  <c r="D31" i="24"/>
  <c r="M30" i="1" s="1"/>
  <c r="D24" i="24"/>
  <c r="L30" i="1" s="1"/>
  <c r="D23" i="24"/>
  <c r="K30" i="1" s="1"/>
  <c r="D21" i="24"/>
  <c r="G30" i="1" s="1"/>
  <c r="D20" i="24"/>
  <c r="I30" i="1" s="1"/>
  <c r="D19" i="24"/>
  <c r="F30" i="1" s="1"/>
  <c r="D6" i="24"/>
  <c r="H30" i="1" s="1"/>
  <c r="D74" i="23"/>
  <c r="AH39" i="1" s="1"/>
  <c r="D73" i="23"/>
  <c r="AG39" i="1" s="1"/>
  <c r="D72" i="23"/>
  <c r="AF39" i="1" s="1"/>
  <c r="D71" i="23"/>
  <c r="AE39" i="1" s="1"/>
  <c r="D70" i="23"/>
  <c r="AD39" i="1" s="1"/>
  <c r="D64" i="23"/>
  <c r="AC39" i="1" s="1"/>
  <c r="D62" i="23"/>
  <c r="AB39" i="1" s="1"/>
  <c r="D55" i="23"/>
  <c r="Z39" i="1" s="1"/>
  <c r="D54" i="23"/>
  <c r="Y39" i="1" s="1"/>
  <c r="D52" i="23"/>
  <c r="W39" i="1" s="1"/>
  <c r="D51" i="23"/>
  <c r="V39" i="1" s="1"/>
  <c r="D50" i="23"/>
  <c r="U39" i="1" s="1"/>
  <c r="D48" i="23"/>
  <c r="S39" i="1" s="1"/>
  <c r="D47" i="23"/>
  <c r="R39" i="1" s="1"/>
  <c r="D43" i="23"/>
  <c r="Q39" i="1" s="1"/>
  <c r="D42" i="23"/>
  <c r="P39" i="1" s="1"/>
  <c r="D41" i="23"/>
  <c r="O39" i="1" s="1"/>
  <c r="D40" i="23"/>
  <c r="N39" i="1" s="1"/>
  <c r="D31" i="23"/>
  <c r="M39" i="1" s="1"/>
  <c r="D24" i="23"/>
  <c r="L39" i="1" s="1"/>
  <c r="D23" i="23"/>
  <c r="K39" i="1" s="1"/>
  <c r="D21" i="23"/>
  <c r="G39" i="1" s="1"/>
  <c r="D20" i="23"/>
  <c r="I39" i="1" s="1"/>
  <c r="D19" i="23"/>
  <c r="F39" i="1" s="1"/>
  <c r="D12" i="23"/>
  <c r="E39" i="1" s="1"/>
  <c r="D6" i="23"/>
  <c r="H39" i="1" s="1"/>
  <c r="F27"/>
  <c r="G12"/>
  <c r="D74" i="21"/>
  <c r="AH28" i="1" s="1"/>
  <c r="D73" i="21"/>
  <c r="AG28" i="1" s="1"/>
  <c r="D72" i="21"/>
  <c r="AF28" i="1" s="1"/>
  <c r="D71" i="21"/>
  <c r="D70"/>
  <c r="D64"/>
  <c r="AC28" i="1" s="1"/>
  <c r="D62" i="21"/>
  <c r="AB28" i="1" s="1"/>
  <c r="D55" i="21"/>
  <c r="Z28" i="1" s="1"/>
  <c r="D54" i="21"/>
  <c r="Y28" i="1" s="1"/>
  <c r="E53" i="21"/>
  <c r="D52"/>
  <c r="W28" i="1" s="1"/>
  <c r="D51" i="21"/>
  <c r="V28" i="1" s="1"/>
  <c r="D50" i="21"/>
  <c r="D48"/>
  <c r="S28" i="1" s="1"/>
  <c r="D47" i="21"/>
  <c r="R28" i="1" s="1"/>
  <c r="D43" i="21"/>
  <c r="Q28" i="1" s="1"/>
  <c r="D42" i="21"/>
  <c r="P28" i="1" s="1"/>
  <c r="D41" i="21"/>
  <c r="O28" i="1" s="1"/>
  <c r="D40" i="21"/>
  <c r="N28" i="1" s="1"/>
  <c r="D31" i="21"/>
  <c r="M28" i="1" s="1"/>
  <c r="D24" i="21"/>
  <c r="L28" i="1" s="1"/>
  <c r="D23" i="21"/>
  <c r="K28" i="1" s="1"/>
  <c r="D21" i="21"/>
  <c r="G28" i="1" s="1"/>
  <c r="D20" i="21"/>
  <c r="I28" i="1" s="1"/>
  <c r="D19" i="21"/>
  <c r="F28" i="1" s="1"/>
  <c r="D12" i="21"/>
  <c r="E28" i="1" s="1"/>
  <c r="D6" i="21"/>
  <c r="H28" i="1" s="1"/>
  <c r="D74" i="20"/>
  <c r="AH27" i="1"/>
  <c r="D73" i="20"/>
  <c r="AG27" i="1"/>
  <c r="D72" i="20"/>
  <c r="AF27" i="1"/>
  <c r="D71" i="20"/>
  <c r="AE27" i="1"/>
  <c r="D70" i="20"/>
  <c r="AD27" i="1"/>
  <c r="D64" i="20"/>
  <c r="AC27" i="1" s="1"/>
  <c r="D62" i="20"/>
  <c r="AB27" i="1"/>
  <c r="D55" i="20"/>
  <c r="Z27" i="1"/>
  <c r="D54" i="20"/>
  <c r="Y27" i="1"/>
  <c r="E53" i="20"/>
  <c r="D52"/>
  <c r="W27" i="1"/>
  <c r="D51" i="20"/>
  <c r="V27" i="1"/>
  <c r="D50" i="20"/>
  <c r="U27" i="1"/>
  <c r="D48" i="20"/>
  <c r="S27" i="1"/>
  <c r="D47" i="20"/>
  <c r="R27" i="1"/>
  <c r="D43" i="20"/>
  <c r="Q27" i="1"/>
  <c r="D42" i="20"/>
  <c r="P27" i="1"/>
  <c r="D41" i="20"/>
  <c r="O27" i="1"/>
  <c r="D40" i="20"/>
  <c r="N27" i="1"/>
  <c r="D31" i="20"/>
  <c r="M27" i="1"/>
  <c r="D24" i="20"/>
  <c r="L27" i="1"/>
  <c r="D23" i="20"/>
  <c r="K27" i="1"/>
  <c r="D21" i="20"/>
  <c r="D20"/>
  <c r="I27" i="1"/>
  <c r="D19" i="20"/>
  <c r="D12"/>
  <c r="E27" i="1"/>
  <c r="D6" i="20"/>
  <c r="H27" i="1"/>
  <c r="D74" i="19"/>
  <c r="AH26" i="1"/>
  <c r="D73" i="19"/>
  <c r="AG26" i="1"/>
  <c r="D72" i="19"/>
  <c r="AF26" i="1"/>
  <c r="D71" i="19"/>
  <c r="AE26" i="1"/>
  <c r="D70" i="19"/>
  <c r="AD26" i="1"/>
  <c r="D64" i="19"/>
  <c r="AC26" i="1" s="1"/>
  <c r="D62" i="19"/>
  <c r="AB26" i="1"/>
  <c r="D55" i="19"/>
  <c r="Z26" i="1"/>
  <c r="D54" i="19"/>
  <c r="Y26" i="1"/>
  <c r="E53" i="19"/>
  <c r="D52"/>
  <c r="W26" i="1" s="1"/>
  <c r="D51" i="19"/>
  <c r="V26" i="1" s="1"/>
  <c r="D50" i="19"/>
  <c r="U26" i="1" s="1"/>
  <c r="D48" i="19"/>
  <c r="S26" i="1" s="1"/>
  <c r="D47" i="19"/>
  <c r="R26" i="1" s="1"/>
  <c r="D43" i="19"/>
  <c r="Q26" i="1" s="1"/>
  <c r="D42" i="19"/>
  <c r="P26" i="1" s="1"/>
  <c r="D41" i="19"/>
  <c r="O26" i="1" s="1"/>
  <c r="D40" i="19"/>
  <c r="N26" i="1" s="1"/>
  <c r="D31" i="19"/>
  <c r="M26" i="1" s="1"/>
  <c r="D24" i="19"/>
  <c r="L26" i="1" s="1"/>
  <c r="D23" i="19"/>
  <c r="K26" i="1" s="1"/>
  <c r="D21" i="19"/>
  <c r="G26" i="1" s="1"/>
  <c r="D20" i="19"/>
  <c r="I26" i="1" s="1"/>
  <c r="D19" i="19"/>
  <c r="F26" i="1" s="1"/>
  <c r="D12" i="19"/>
  <c r="E26" i="1" s="1"/>
  <c r="D6" i="19"/>
  <c r="H26" i="1" s="1"/>
  <c r="D74" i="18"/>
  <c r="AH25" i="1" s="1"/>
  <c r="D73" i="18"/>
  <c r="AG25" i="1" s="1"/>
  <c r="D72" i="18"/>
  <c r="AF25" i="1" s="1"/>
  <c r="D71" i="18"/>
  <c r="AE25" i="1" s="1"/>
  <c r="D70" i="18"/>
  <c r="AD25" i="1" s="1"/>
  <c r="D64" i="18"/>
  <c r="AC25" i="1" s="1"/>
  <c r="D62" i="18"/>
  <c r="AB25" i="1" s="1"/>
  <c r="D55" i="18"/>
  <c r="Z25" i="1" s="1"/>
  <c r="D54" i="18"/>
  <c r="Y25" i="1" s="1"/>
  <c r="D52" i="18"/>
  <c r="W25" i="1" s="1"/>
  <c r="D51" i="18"/>
  <c r="V25" i="1" s="1"/>
  <c r="D50" i="18"/>
  <c r="U25" i="1" s="1"/>
  <c r="D48" i="18"/>
  <c r="S25" i="1" s="1"/>
  <c r="D47" i="18"/>
  <c r="R25" i="1" s="1"/>
  <c r="D43" i="18"/>
  <c r="Q25" i="1" s="1"/>
  <c r="D42" i="18"/>
  <c r="P25" i="1" s="1"/>
  <c r="D41" i="18"/>
  <c r="O25" i="1" s="1"/>
  <c r="D40" i="18"/>
  <c r="N25" i="1" s="1"/>
  <c r="D31" i="18"/>
  <c r="D24"/>
  <c r="L25" i="1" s="1"/>
  <c r="D23" i="18"/>
  <c r="K25" i="1" s="1"/>
  <c r="D21" i="18"/>
  <c r="G25" i="1" s="1"/>
  <c r="D20" i="18"/>
  <c r="I25" i="1" s="1"/>
  <c r="D19" i="18"/>
  <c r="F25" i="1" s="1"/>
  <c r="D12" i="18"/>
  <c r="E25" i="1" s="1"/>
  <c r="D6" i="18"/>
  <c r="H25" i="1" s="1"/>
  <c r="B24"/>
  <c r="B23"/>
  <c r="B21"/>
  <c r="D74" i="17"/>
  <c r="AH24" i="1" s="1"/>
  <c r="D73" i="17"/>
  <c r="AG24" i="1" s="1"/>
  <c r="D72" i="17"/>
  <c r="AF24" i="1" s="1"/>
  <c r="D71" i="17"/>
  <c r="AE24" i="1" s="1"/>
  <c r="D70" i="17"/>
  <c r="AD24" i="1" s="1"/>
  <c r="D64" i="17"/>
  <c r="AC24" i="1" s="1"/>
  <c r="D62" i="17"/>
  <c r="AB24" i="1" s="1"/>
  <c r="D55" i="17"/>
  <c r="Z24" i="1" s="1"/>
  <c r="D54" i="17"/>
  <c r="Y24" i="1" s="1"/>
  <c r="E53" i="17"/>
  <c r="D52"/>
  <c r="W24" i="1" s="1"/>
  <c r="D51" i="17"/>
  <c r="V24" i="1" s="1"/>
  <c r="D50" i="17"/>
  <c r="U24" i="1" s="1"/>
  <c r="D48" i="17"/>
  <c r="S24" i="1" s="1"/>
  <c r="D47" i="17"/>
  <c r="R24" i="1" s="1"/>
  <c r="D43" i="17"/>
  <c r="Q24" i="1" s="1"/>
  <c r="D42" i="17"/>
  <c r="P24" i="1" s="1"/>
  <c r="D41" i="17"/>
  <c r="O24" i="1" s="1"/>
  <c r="D40" i="17"/>
  <c r="N24" i="1" s="1"/>
  <c r="D31" i="17"/>
  <c r="M24" i="1" s="1"/>
  <c r="D24" i="17"/>
  <c r="L24" i="1" s="1"/>
  <c r="D23" i="17"/>
  <c r="K24" i="1" s="1"/>
  <c r="D21" i="17"/>
  <c r="G24" i="1" s="1"/>
  <c r="D20" i="17"/>
  <c r="I24" i="1" s="1"/>
  <c r="D19" i="17"/>
  <c r="F24" i="1" s="1"/>
  <c r="D12" i="17"/>
  <c r="E24" i="1" s="1"/>
  <c r="D6" i="17"/>
  <c r="H24" i="1" s="1"/>
  <c r="D74" i="16"/>
  <c r="AH23" i="1"/>
  <c r="D73" i="16"/>
  <c r="AG23" i="1"/>
  <c r="D72" i="16"/>
  <c r="AF23" i="1"/>
  <c r="D71" i="16"/>
  <c r="AE23" i="1"/>
  <c r="D70" i="16"/>
  <c r="AD23" i="1"/>
  <c r="D64" i="16"/>
  <c r="AC23" i="1" s="1"/>
  <c r="D62" i="16"/>
  <c r="AB23" i="1"/>
  <c r="D55" i="16"/>
  <c r="Z23" i="1"/>
  <c r="D54" i="16"/>
  <c r="Y23" i="1"/>
  <c r="D52" i="16"/>
  <c r="W23" i="1"/>
  <c r="D51" i="16"/>
  <c r="V23" i="1"/>
  <c r="D50" i="16"/>
  <c r="D48"/>
  <c r="S23" i="1"/>
  <c r="D47" i="16"/>
  <c r="R23" i="1"/>
  <c r="D43" i="16"/>
  <c r="Q23" i="1"/>
  <c r="D42" i="16"/>
  <c r="P23" i="1"/>
  <c r="D41" i="16"/>
  <c r="O23" i="1"/>
  <c r="D40" i="16"/>
  <c r="N23" i="1"/>
  <c r="D31" i="16"/>
  <c r="M23" i="1"/>
  <c r="D24" i="16"/>
  <c r="L23" i="1"/>
  <c r="D23" i="16"/>
  <c r="K23" i="1"/>
  <c r="D21" i="16"/>
  <c r="G23" i="1"/>
  <c r="D20" i="16"/>
  <c r="I23" i="1"/>
  <c r="D19" i="16"/>
  <c r="F23" i="1"/>
  <c r="D12" i="16"/>
  <c r="E23" i="1"/>
  <c r="D6" i="16"/>
  <c r="H23" i="1"/>
  <c r="D74" i="14"/>
  <c r="AH21" i="1"/>
  <c r="D73" i="14"/>
  <c r="AG21" i="1"/>
  <c r="D72" i="14"/>
  <c r="AF21" i="1"/>
  <c r="D71" i="14"/>
  <c r="AE21" i="1"/>
  <c r="D70" i="14"/>
  <c r="AD21" i="1"/>
  <c r="D64" i="14"/>
  <c r="AC21" i="1" s="1"/>
  <c r="D62" i="14"/>
  <c r="AB21" i="1"/>
  <c r="D55" i="14"/>
  <c r="Z21" i="1"/>
  <c r="D54" i="14"/>
  <c r="Y21" i="1"/>
  <c r="E53" i="14"/>
  <c r="D52"/>
  <c r="W21" i="1"/>
  <c r="D51" i="14"/>
  <c r="V21" i="1"/>
  <c r="D50" i="14"/>
  <c r="E49"/>
  <c r="D48"/>
  <c r="S21" i="1"/>
  <c r="D47" i="14"/>
  <c r="R21" i="1"/>
  <c r="D43" i="14"/>
  <c r="Q21" i="1"/>
  <c r="D42" i="14"/>
  <c r="P21" i="1"/>
  <c r="D41" i="14"/>
  <c r="O21" i="1"/>
  <c r="D40" i="14"/>
  <c r="N21" i="1"/>
  <c r="D31" i="14"/>
  <c r="M21" i="1"/>
  <c r="D24" i="14"/>
  <c r="L21" i="1"/>
  <c r="D23" i="14"/>
  <c r="K21" i="1"/>
  <c r="D21" i="14"/>
  <c r="G21" i="1"/>
  <c r="D20" i="14"/>
  <c r="I21" i="1"/>
  <c r="D19" i="14"/>
  <c r="D5"/>
  <c r="D12"/>
  <c r="E21" i="1"/>
  <c r="D6" i="14"/>
  <c r="H21" i="1"/>
  <c r="B20"/>
  <c r="B19"/>
  <c r="B18"/>
  <c r="B17"/>
  <c r="B16"/>
  <c r="B15"/>
  <c r="B9"/>
  <c r="B10"/>
  <c r="B11"/>
  <c r="B12"/>
  <c r="D55" i="6"/>
  <c r="Z10" i="1"/>
  <c r="D55" i="13"/>
  <c r="Z20" i="1"/>
  <c r="D55" i="12"/>
  <c r="Z19" i="1"/>
  <c r="D55" i="11"/>
  <c r="Z18" i="1"/>
  <c r="D55" i="10"/>
  <c r="D55" i="9"/>
  <c r="Z16" i="1" s="1"/>
  <c r="D55" i="8"/>
  <c r="D55" i="7"/>
  <c r="D55" i="3"/>
  <c r="D55" i="4"/>
  <c r="D55" i="2"/>
  <c r="D55" i="5"/>
  <c r="D6" i="4"/>
  <c r="AF18" i="1"/>
  <c r="AF11"/>
  <c r="AD16"/>
  <c r="Y11"/>
  <c r="W16"/>
  <c r="W11"/>
  <c r="U11"/>
  <c r="S14"/>
  <c r="R9"/>
  <c r="P11"/>
  <c r="O10"/>
  <c r="O14"/>
  <c r="O11"/>
  <c r="T31"/>
  <c r="X31"/>
  <c r="N16"/>
  <c r="K17"/>
  <c r="K15"/>
  <c r="K11"/>
  <c r="I15"/>
  <c r="D74" i="13"/>
  <c r="AH20" i="1"/>
  <c r="D73" i="13"/>
  <c r="AG20" i="1"/>
  <c r="D72" i="13"/>
  <c r="AF20" i="1"/>
  <c r="D71" i="13"/>
  <c r="AE20" i="1"/>
  <c r="D70" i="13"/>
  <c r="AD20" i="1"/>
  <c r="D64" i="13"/>
  <c r="AC20" i="1" s="1"/>
  <c r="D62" i="13"/>
  <c r="AB20" i="1"/>
  <c r="D54" i="13"/>
  <c r="Y20" i="1"/>
  <c r="D52" i="13"/>
  <c r="W20" i="1"/>
  <c r="D51" i="13"/>
  <c r="V20" i="1"/>
  <c r="D50" i="13"/>
  <c r="U20" i="1"/>
  <c r="D48" i="13"/>
  <c r="S20" i="1"/>
  <c r="D47" i="13"/>
  <c r="R20" i="1"/>
  <c r="D43" i="13"/>
  <c r="Q20" i="1"/>
  <c r="D42" i="13"/>
  <c r="P20" i="1"/>
  <c r="D41" i="13"/>
  <c r="O20" i="1"/>
  <c r="D40" i="13"/>
  <c r="N20" i="1"/>
  <c r="D31" i="13"/>
  <c r="M20" i="1"/>
  <c r="D24" i="13"/>
  <c r="L20" i="1"/>
  <c r="D23" i="13"/>
  <c r="K20" i="1"/>
  <c r="D21" i="13"/>
  <c r="G20" i="1"/>
  <c r="D20" i="13"/>
  <c r="D19"/>
  <c r="F20" i="1"/>
  <c r="D12" i="13"/>
  <c r="E20" i="1"/>
  <c r="D6" i="13"/>
  <c r="D74" i="12"/>
  <c r="AH19" i="1"/>
  <c r="D73" i="12"/>
  <c r="AG19" i="1"/>
  <c r="D72" i="12"/>
  <c r="AF19" i="1"/>
  <c r="D71" i="12"/>
  <c r="AE19" i="1"/>
  <c r="D70" i="12"/>
  <c r="AD19" i="1"/>
  <c r="D64" i="12"/>
  <c r="AC19" i="1" s="1"/>
  <c r="D62" i="12"/>
  <c r="D54"/>
  <c r="Y19" i="1"/>
  <c r="D52" i="12"/>
  <c r="W19" i="1"/>
  <c r="D51" i="12"/>
  <c r="V19" i="1"/>
  <c r="D50" i="12"/>
  <c r="U19" i="1"/>
  <c r="D48" i="12"/>
  <c r="S19" i="1"/>
  <c r="D47" i="12"/>
  <c r="R19" i="1"/>
  <c r="D43" i="12"/>
  <c r="Q19" i="1"/>
  <c r="D42" i="12"/>
  <c r="P19" i="1"/>
  <c r="D41" i="12"/>
  <c r="O19" i="1"/>
  <c r="D40" i="12"/>
  <c r="N19" i="1"/>
  <c r="D31" i="12"/>
  <c r="D24"/>
  <c r="L19" i="1"/>
  <c r="D23" i="12"/>
  <c r="K19" i="1"/>
  <c r="D21" i="12"/>
  <c r="G19" i="1"/>
  <c r="D20" i="12"/>
  <c r="I19" i="1"/>
  <c r="D19" i="12"/>
  <c r="F19" i="1"/>
  <c r="D12" i="12"/>
  <c r="E19" i="1"/>
  <c r="D6" i="12"/>
  <c r="H19" i="1"/>
  <c r="D74" i="11"/>
  <c r="AH18" i="1" s="1"/>
  <c r="D73" i="11"/>
  <c r="AG18" i="1"/>
  <c r="D72" i="11"/>
  <c r="D71"/>
  <c r="AE18" i="1"/>
  <c r="D70" i="11"/>
  <c r="AD18" i="1"/>
  <c r="D64" i="11"/>
  <c r="AC18" i="1" s="1"/>
  <c r="D62" i="11"/>
  <c r="AB18" i="1"/>
  <c r="D54" i="11"/>
  <c r="Y18" i="1"/>
  <c r="D52" i="11"/>
  <c r="W18" i="1"/>
  <c r="D51" i="11"/>
  <c r="V18" i="1"/>
  <c r="D50" i="11"/>
  <c r="E49"/>
  <c r="D48"/>
  <c r="S18" i="1"/>
  <c r="D47" i="11"/>
  <c r="R18" i="1"/>
  <c r="D43" i="11"/>
  <c r="Q18" i="1"/>
  <c r="D42" i="11"/>
  <c r="P18" i="1"/>
  <c r="D41" i="11"/>
  <c r="O18" i="1"/>
  <c r="D40" i="11"/>
  <c r="N18" i="1"/>
  <c r="D31" i="11"/>
  <c r="M18" i="1"/>
  <c r="D24" i="11"/>
  <c r="L18" i="1"/>
  <c r="D23" i="11"/>
  <c r="K18" i="1"/>
  <c r="D21" i="11"/>
  <c r="G18" i="1"/>
  <c r="D20" i="11"/>
  <c r="D19"/>
  <c r="F18" i="1"/>
  <c r="D12" i="11"/>
  <c r="E18" i="1"/>
  <c r="D6" i="11"/>
  <c r="H18" i="1"/>
  <c r="D74" i="10"/>
  <c r="AH17" i="1"/>
  <c r="D73" i="10"/>
  <c r="AG17" i="1"/>
  <c r="D72" i="10"/>
  <c r="AF17" i="1"/>
  <c r="D71" i="10"/>
  <c r="AE17" i="1"/>
  <c r="D70" i="10"/>
  <c r="AD17" i="1"/>
  <c r="D64" i="10"/>
  <c r="AC17" i="1" s="1"/>
  <c r="D62" i="10"/>
  <c r="AB17" i="1"/>
  <c r="Z17"/>
  <c r="D54" i="10"/>
  <c r="Y17" i="1"/>
  <c r="E53" i="10"/>
  <c r="D52"/>
  <c r="W17" i="1"/>
  <c r="D51" i="10"/>
  <c r="V17" i="1"/>
  <c r="D50" i="10"/>
  <c r="U17" i="1"/>
  <c r="D48" i="10"/>
  <c r="S17" i="1"/>
  <c r="D47" i="10"/>
  <c r="R17" i="1"/>
  <c r="D43" i="10"/>
  <c r="Q17" i="1"/>
  <c r="D42" i="10"/>
  <c r="P17" i="1"/>
  <c r="D41" i="10"/>
  <c r="O17" i="1"/>
  <c r="D40" i="10"/>
  <c r="N17" i="1"/>
  <c r="D31" i="10"/>
  <c r="M17" i="1"/>
  <c r="D24" i="10"/>
  <c r="L17" i="1"/>
  <c r="D23" i="10"/>
  <c r="D21"/>
  <c r="G17" i="1"/>
  <c r="D20" i="10"/>
  <c r="I17" i="1"/>
  <c r="D19" i="10"/>
  <c r="F17" i="1"/>
  <c r="D12" i="10"/>
  <c r="E17" i="1"/>
  <c r="D6" i="10"/>
  <c r="H17" i="1"/>
  <c r="D74" i="9"/>
  <c r="AH16" i="1" s="1"/>
  <c r="D73" i="9"/>
  <c r="AG16" i="1" s="1"/>
  <c r="D72" i="9"/>
  <c r="AF16" i="1" s="1"/>
  <c r="D71" i="9"/>
  <c r="AE16" i="1" s="1"/>
  <c r="D70" i="9"/>
  <c r="D64"/>
  <c r="AC16" i="1" s="1"/>
  <c r="D62" i="9"/>
  <c r="AB16" i="1" s="1"/>
  <c r="D54" i="9"/>
  <c r="Y16" i="1" s="1"/>
  <c r="D52" i="9"/>
  <c r="D51"/>
  <c r="V16" i="1" s="1"/>
  <c r="D50" i="9"/>
  <c r="U16" i="1" s="1"/>
  <c r="E49" i="9"/>
  <c r="D48"/>
  <c r="S16" i="1" s="1"/>
  <c r="D47" i="9"/>
  <c r="R16" i="1" s="1"/>
  <c r="D43" i="9"/>
  <c r="Q16" i="1" s="1"/>
  <c r="D42" i="9"/>
  <c r="P16" i="1" s="1"/>
  <c r="D41" i="9"/>
  <c r="O16" i="1" s="1"/>
  <c r="D40" i="9"/>
  <c r="D31"/>
  <c r="M16" i="1" s="1"/>
  <c r="D24" i="9"/>
  <c r="L16" i="1" s="1"/>
  <c r="D23" i="9"/>
  <c r="K16" i="1" s="1"/>
  <c r="D21" i="9"/>
  <c r="G16" i="1" s="1"/>
  <c r="D20" i="9"/>
  <c r="I16" i="1" s="1"/>
  <c r="D19" i="9"/>
  <c r="D12"/>
  <c r="E16" i="1" s="1"/>
  <c r="D6" i="9"/>
  <c r="H16" i="1" s="1"/>
  <c r="D74" i="8"/>
  <c r="AH15" i="1"/>
  <c r="D73" i="8"/>
  <c r="AG15" i="1"/>
  <c r="D72" i="8"/>
  <c r="AF15" i="1"/>
  <c r="D71" i="8"/>
  <c r="AE15" i="1"/>
  <c r="D70" i="8"/>
  <c r="AD15" i="1"/>
  <c r="D64" i="8"/>
  <c r="AC15" i="1"/>
  <c r="D62" i="8"/>
  <c r="Z15" i="1"/>
  <c r="D54" i="8"/>
  <c r="Y15" i="1"/>
  <c r="X15"/>
  <c r="D52" i="8"/>
  <c r="W15" i="1"/>
  <c r="D51" i="8"/>
  <c r="V15" i="1"/>
  <c r="D50" i="8"/>
  <c r="U15" i="1"/>
  <c r="T15" s="1"/>
  <c r="D48" i="8"/>
  <c r="S15" i="1"/>
  <c r="D47" i="8"/>
  <c r="R15" i="1"/>
  <c r="D43" i="8"/>
  <c r="Q15" i="1"/>
  <c r="D42" i="8"/>
  <c r="P15" i="1"/>
  <c r="D41" i="8"/>
  <c r="O15" i="1"/>
  <c r="D40" i="8"/>
  <c r="N15" i="1"/>
  <c r="D31" i="8"/>
  <c r="M15" i="1"/>
  <c r="D24" i="8"/>
  <c r="L15" i="1" s="1"/>
  <c r="J15" s="1"/>
  <c r="D23" i="8"/>
  <c r="D21"/>
  <c r="G15" i="1"/>
  <c r="D20" i="8"/>
  <c r="D19"/>
  <c r="F15" i="1"/>
  <c r="D12" i="8"/>
  <c r="E15" i="1"/>
  <c r="D6" i="8"/>
  <c r="H15" i="1"/>
  <c r="D74" i="7"/>
  <c r="AH14" i="1"/>
  <c r="D73" i="7"/>
  <c r="AG14" i="1"/>
  <c r="D72" i="7"/>
  <c r="AF14" i="1"/>
  <c r="D71" i="7"/>
  <c r="AE14" i="1"/>
  <c r="D70" i="7"/>
  <c r="AD14" i="1"/>
  <c r="D64" i="7"/>
  <c r="AC14" i="1" s="1"/>
  <c r="D62" i="7"/>
  <c r="AB14" i="1"/>
  <c r="Z14"/>
  <c r="D54" i="7"/>
  <c r="Y14" i="1"/>
  <c r="X14" s="1"/>
  <c r="E53" i="7"/>
  <c r="D52"/>
  <c r="W14" i="1"/>
  <c r="D51" i="7"/>
  <c r="V14" i="1"/>
  <c r="D50" i="7"/>
  <c r="D48"/>
  <c r="D47"/>
  <c r="R14" i="1"/>
  <c r="D43" i="7"/>
  <c r="Q14" i="1"/>
  <c r="D42" i="7"/>
  <c r="P14" i="1"/>
  <c r="D41" i="7"/>
  <c r="D40"/>
  <c r="N14" i="1"/>
  <c r="D31" i="7"/>
  <c r="M14" i="1"/>
  <c r="D24" i="7"/>
  <c r="L14" i="1"/>
  <c r="D23" i="7"/>
  <c r="K14" i="1"/>
  <c r="D21" i="7"/>
  <c r="G14" i="1"/>
  <c r="D20" i="7"/>
  <c r="I14" i="1"/>
  <c r="D19" i="7"/>
  <c r="F14" i="1"/>
  <c r="D12" i="7"/>
  <c r="E14" i="1"/>
  <c r="D6" i="7"/>
  <c r="H14" i="1"/>
  <c r="AH10"/>
  <c r="AG10"/>
  <c r="D72" i="6"/>
  <c r="AF10" i="1"/>
  <c r="D71" i="6"/>
  <c r="AE10" i="1"/>
  <c r="D70" i="6"/>
  <c r="AD10" i="1"/>
  <c r="D64" i="6"/>
  <c r="AC10" i="1"/>
  <c r="AB10"/>
  <c r="Y10"/>
  <c r="W10"/>
  <c r="D51" i="6"/>
  <c r="V10" i="1"/>
  <c r="T10" s="1"/>
  <c r="U10"/>
  <c r="D48" i="6"/>
  <c r="S10" i="1"/>
  <c r="R10"/>
  <c r="D43" i="6"/>
  <c r="Q10" i="1" s="1"/>
  <c r="P10"/>
  <c r="D40" i="6"/>
  <c r="N10" i="1"/>
  <c r="D31" i="6"/>
  <c r="M10" i="1"/>
  <c r="D24" i="6"/>
  <c r="L10" i="1"/>
  <c r="K10"/>
  <c r="G10"/>
  <c r="D20" i="6"/>
  <c r="I10" i="1"/>
  <c r="D19" i="6"/>
  <c r="F10" i="1"/>
  <c r="D12" i="6"/>
  <c r="E10" i="1"/>
  <c r="D6" i="6"/>
  <c r="H10" i="1"/>
  <c r="D74" i="5"/>
  <c r="AH9" i="1"/>
  <c r="D73" i="5"/>
  <c r="AG9" i="1"/>
  <c r="D72" i="5"/>
  <c r="AF9" i="1"/>
  <c r="D71" i="5"/>
  <c r="AE9" i="1"/>
  <c r="D70" i="5"/>
  <c r="AD9" i="1"/>
  <c r="D64" i="5"/>
  <c r="AC9" i="1" s="1"/>
  <c r="D62" i="5"/>
  <c r="AB9" i="1"/>
  <c r="Z9"/>
  <c r="D54" i="5"/>
  <c r="Y9" i="1"/>
  <c r="X9" s="1"/>
  <c r="D52" i="5"/>
  <c r="W9" i="1"/>
  <c r="D51" i="5"/>
  <c r="V9" i="1"/>
  <c r="D50" i="5"/>
  <c r="U9" i="1"/>
  <c r="T9" s="1"/>
  <c r="D48" i="5"/>
  <c r="S9" i="1"/>
  <c r="D47" i="5"/>
  <c r="D43"/>
  <c r="Q9" i="1"/>
  <c r="D42" i="5"/>
  <c r="P9" i="1"/>
  <c r="D41" i="5"/>
  <c r="O9" i="1" s="1"/>
  <c r="D40" i="5"/>
  <c r="N9" i="1" s="1"/>
  <c r="D31" i="5"/>
  <c r="M9" i="1"/>
  <c r="D24" i="5"/>
  <c r="L9" i="1" s="1"/>
  <c r="D23" i="5"/>
  <c r="K9" i="1"/>
  <c r="D21" i="5"/>
  <c r="G9" i="1"/>
  <c r="D20" i="5"/>
  <c r="I9" i="1"/>
  <c r="D19" i="5"/>
  <c r="F9" i="1"/>
  <c r="D12" i="5"/>
  <c r="E9" i="1"/>
  <c r="D6" i="5"/>
  <c r="H9" i="1"/>
  <c r="J31"/>
  <c r="F16"/>
  <c r="D38"/>
  <c r="D74" i="3"/>
  <c r="AH13" i="1"/>
  <c r="D73" i="3"/>
  <c r="AG13" i="1"/>
  <c r="D72" i="3"/>
  <c r="AF13" i="1"/>
  <c r="D71" i="3"/>
  <c r="AE13" i="1"/>
  <c r="D70" i="3"/>
  <c r="AD13" i="1"/>
  <c r="D64" i="3"/>
  <c r="AC13" i="1" s="1"/>
  <c r="D62" i="3"/>
  <c r="AB13" i="1"/>
  <c r="Z13"/>
  <c r="D54" i="3"/>
  <c r="Y13" i="1"/>
  <c r="X13" s="1"/>
  <c r="D52" i="3"/>
  <c r="W13" i="1"/>
  <c r="D51" i="3"/>
  <c r="V13" i="1"/>
  <c r="D50" i="3"/>
  <c r="U13" i="1"/>
  <c r="T13"/>
  <c r="E49" i="3"/>
  <c r="D48"/>
  <c r="S13" i="1"/>
  <c r="D47" i="3"/>
  <c r="R13" i="1"/>
  <c r="D43" i="3"/>
  <c r="Q13" i="1"/>
  <c r="D42" i="3"/>
  <c r="P13" i="1"/>
  <c r="D41" i="3"/>
  <c r="O13" i="1"/>
  <c r="D40" i="3"/>
  <c r="N13" i="1"/>
  <c r="D31" i="3"/>
  <c r="M13" i="1"/>
  <c r="D24" i="3"/>
  <c r="L13" i="1"/>
  <c r="D23" i="3"/>
  <c r="K13" i="1"/>
  <c r="J13"/>
  <c r="D21" i="3"/>
  <c r="G13" i="1"/>
  <c r="D13" s="1"/>
  <c r="D20" i="3"/>
  <c r="D19"/>
  <c r="F13" i="1"/>
  <c r="D12" i="3"/>
  <c r="E13" i="1"/>
  <c r="D6" i="3"/>
  <c r="H13" i="1"/>
  <c r="D74" i="4"/>
  <c r="AH12" i="1"/>
  <c r="D73" i="4"/>
  <c r="D72"/>
  <c r="AF12" i="1"/>
  <c r="D71" i="4"/>
  <c r="AE12" i="1"/>
  <c r="D70" i="4"/>
  <c r="AD12" i="1"/>
  <c r="D64" i="4"/>
  <c r="E61" s="1"/>
  <c r="D62"/>
  <c r="AB12" i="1"/>
  <c r="Z12"/>
  <c r="D54" i="4"/>
  <c r="Y12" i="1"/>
  <c r="X12" s="1"/>
  <c r="D52" i="4"/>
  <c r="W12" i="1"/>
  <c r="D51" i="4"/>
  <c r="V12" i="1"/>
  <c r="D50" i="4"/>
  <c r="U12" i="1"/>
  <c r="T12"/>
  <c r="D48" i="4"/>
  <c r="S12" i="1"/>
  <c r="D47" i="4"/>
  <c r="R12" i="1"/>
  <c r="D43" i="4"/>
  <c r="Q12" i="1"/>
  <c r="D42" i="4"/>
  <c r="P12" i="1"/>
  <c r="D41" i="4"/>
  <c r="O12" i="1"/>
  <c r="D40" i="4"/>
  <c r="N12" i="1"/>
  <c r="D31" i="4"/>
  <c r="M12" i="1"/>
  <c r="D24" i="4"/>
  <c r="L12" i="1"/>
  <c r="D23" i="4"/>
  <c r="K12" i="1"/>
  <c r="J12" s="1"/>
  <c r="D21" i="4"/>
  <c r="D20"/>
  <c r="I12" i="1"/>
  <c r="D19" i="4"/>
  <c r="F12" i="1"/>
  <c r="D12" i="4"/>
  <c r="E12" i="1"/>
  <c r="D12" s="1"/>
  <c r="H12"/>
  <c r="D62" i="2"/>
  <c r="AB11" i="1"/>
  <c r="D74" i="2"/>
  <c r="AH11" i="1"/>
  <c r="D73" i="2"/>
  <c r="AG11" i="1"/>
  <c r="D72" i="2"/>
  <c r="D71"/>
  <c r="AE11" i="1"/>
  <c r="D70" i="2"/>
  <c r="AD65536" i="1"/>
  <c r="D64" i="2"/>
  <c r="AC11" i="1" s="1"/>
  <c r="Z11"/>
  <c r="D54" i="2"/>
  <c r="E53"/>
  <c r="D52"/>
  <c r="D51"/>
  <c r="V11" i="1"/>
  <c r="D50" i="2"/>
  <c r="D48"/>
  <c r="S11" i="1"/>
  <c r="D47" i="2"/>
  <c r="R11" i="1"/>
  <c r="D43" i="2"/>
  <c r="Q11" i="1"/>
  <c r="D42" i="2"/>
  <c r="D41"/>
  <c r="D40"/>
  <c r="N11" i="1"/>
  <c r="D31" i="2"/>
  <c r="M11" i="1"/>
  <c r="D24" i="2"/>
  <c r="L11" i="1"/>
  <c r="D23" i="2"/>
  <c r="D21"/>
  <c r="G11" i="1"/>
  <c r="D20" i="2"/>
  <c r="I11" i="1"/>
  <c r="D19" i="2"/>
  <c r="F11" i="1"/>
  <c r="D12" i="2"/>
  <c r="E11" i="1"/>
  <c r="D6" i="2"/>
  <c r="H11" i="1"/>
  <c r="E53" i="6"/>
  <c r="D5" i="5"/>
  <c r="E53" i="3"/>
  <c r="E22" i="10"/>
  <c r="D5" i="12"/>
  <c r="D5" i="13"/>
  <c r="D5" i="8"/>
  <c r="D5" i="10"/>
  <c r="E61" i="5"/>
  <c r="E53"/>
  <c r="E61" i="7"/>
  <c r="U14" i="1"/>
  <c r="D5" i="6"/>
  <c r="E49"/>
  <c r="E53" i="4"/>
  <c r="E49"/>
  <c r="E22"/>
  <c r="AG12" i="1"/>
  <c r="D5" i="4"/>
  <c r="AD11" i="1"/>
  <c r="E49" i="2"/>
  <c r="E61" i="6"/>
  <c r="E49" i="5"/>
  <c r="E61" i="8"/>
  <c r="AB15" i="1"/>
  <c r="AA15" s="1"/>
  <c r="E53" i="8"/>
  <c r="E49" i="7"/>
  <c r="E22"/>
  <c r="J14" i="1"/>
  <c r="D5" i="3"/>
  <c r="E22"/>
  <c r="I13" i="1"/>
  <c r="AA10"/>
  <c r="X10"/>
  <c r="E22" i="6"/>
  <c r="E75" s="1"/>
  <c r="D10" i="1"/>
  <c r="E22" i="8"/>
  <c r="E75" s="1"/>
  <c r="E22" i="2"/>
  <c r="D5" i="7"/>
  <c r="E75"/>
  <c r="E49" i="8"/>
  <c r="D5" i="2"/>
  <c r="E22" i="11"/>
  <c r="D5"/>
  <c r="D31" i="1"/>
  <c r="E61" i="25"/>
  <c r="E75" s="1"/>
  <c r="E49"/>
  <c r="E22"/>
  <c r="D5"/>
  <c r="E22" i="15"/>
  <c r="E61" i="20"/>
  <c r="X27" i="1"/>
  <c r="T27"/>
  <c r="E49" i="20"/>
  <c r="J27" i="1"/>
  <c r="E22" i="20"/>
  <c r="D27" i="1"/>
  <c r="D5" i="20"/>
  <c r="E61" i="19"/>
  <c r="X26" i="1"/>
  <c r="E49" i="19"/>
  <c r="E22"/>
  <c r="D5"/>
  <c r="E61" i="10"/>
  <c r="E49"/>
  <c r="E75"/>
  <c r="J17" i="1"/>
  <c r="E61" i="16"/>
  <c r="X23" i="1"/>
  <c r="E53" i="16"/>
  <c r="E49"/>
  <c r="U23" i="1"/>
  <c r="T23" s="1"/>
  <c r="E22" i="16"/>
  <c r="J23" i="1"/>
  <c r="D23"/>
  <c r="D5" i="16"/>
  <c r="E75"/>
  <c r="E53" i="34"/>
  <c r="E49"/>
  <c r="E22"/>
  <c r="D5"/>
  <c r="D17" i="1"/>
  <c r="X17"/>
  <c r="D15"/>
  <c r="T17"/>
  <c r="D9"/>
  <c r="E61" i="14"/>
  <c r="E75" s="1"/>
  <c r="X21" i="1"/>
  <c r="U21"/>
  <c r="T21" s="1"/>
  <c r="E22" i="14"/>
  <c r="J21" i="1"/>
  <c r="F21"/>
  <c r="D21" s="1"/>
  <c r="X20"/>
  <c r="E61" i="13"/>
  <c r="E75" s="1"/>
  <c r="E53"/>
  <c r="E49"/>
  <c r="T20" i="1"/>
  <c r="E22" i="13"/>
  <c r="J20" i="1"/>
  <c r="D20"/>
  <c r="E61" i="12"/>
  <c r="E75" s="1"/>
  <c r="AB19" i="1"/>
  <c r="X19"/>
  <c r="E53" i="12"/>
  <c r="T19" i="1"/>
  <c r="E49" i="12"/>
  <c r="J19" i="1"/>
  <c r="E22" i="12"/>
  <c r="D19" i="1"/>
  <c r="E61" i="11"/>
  <c r="E75" s="1"/>
  <c r="X18" i="1"/>
  <c r="E53" i="11"/>
  <c r="U18" i="1"/>
  <c r="T18" s="1"/>
  <c r="J18"/>
  <c r="D18"/>
  <c r="E75" i="20"/>
  <c r="E61" i="28"/>
  <c r="X34" i="1"/>
  <c r="E53" i="28"/>
  <c r="E49"/>
  <c r="T34" i="1"/>
  <c r="E22" i="28"/>
  <c r="J34" i="1"/>
  <c r="D5" i="28"/>
  <c r="D34" i="1"/>
  <c r="E61" i="27"/>
  <c r="E75" s="1"/>
  <c r="X33" i="1"/>
  <c r="E53" i="27"/>
  <c r="U33" i="1"/>
  <c r="T33"/>
  <c r="E22" i="27"/>
  <c r="M33" i="1"/>
  <c r="J33" s="1"/>
  <c r="D5" i="27"/>
  <c r="D33" i="1"/>
  <c r="AH32"/>
  <c r="E61" i="26"/>
  <c r="E75" s="1"/>
  <c r="X32" i="1"/>
  <c r="E49" i="26"/>
  <c r="U32" i="1"/>
  <c r="T32" s="1"/>
  <c r="E22" i="26"/>
  <c r="K32" i="1"/>
  <c r="J32"/>
  <c r="D5" i="26"/>
  <c r="D32" i="1"/>
  <c r="E75" i="28"/>
  <c r="C3" i="56" l="1"/>
  <c r="C3" i="57"/>
  <c r="C10"/>
  <c r="C10" i="56"/>
  <c r="C12" i="57"/>
  <c r="C12" i="56"/>
  <c r="C14" i="57"/>
  <c r="C14" i="56"/>
  <c r="C15" i="57"/>
  <c r="C15" i="56"/>
  <c r="C18" i="57"/>
  <c r="C18" i="56"/>
  <c r="C19"/>
  <c r="C19" i="57"/>
  <c r="C22"/>
  <c r="C22" i="56"/>
  <c r="C20"/>
  <c r="C20" i="57"/>
  <c r="C23" i="56"/>
  <c r="C23" i="57"/>
  <c r="C26"/>
  <c r="C26" i="56"/>
  <c r="C27" i="57"/>
  <c r="C27" i="56"/>
  <c r="C29" i="57"/>
  <c r="C29" i="56"/>
  <c r="C31" i="57"/>
  <c r="C31" i="56"/>
  <c r="T14" i="1"/>
  <c r="AA13"/>
  <c r="J10"/>
  <c r="D14"/>
  <c r="AA19"/>
  <c r="C19" s="1"/>
  <c r="D13" i="56" s="1"/>
  <c r="X11" i="1"/>
  <c r="AA21"/>
  <c r="AA34"/>
  <c r="C6" i="57"/>
  <c r="C6" i="56"/>
  <c r="C4" i="57"/>
  <c r="C4" i="56"/>
  <c r="C9" i="57"/>
  <c r="C9" i="56"/>
  <c r="C11" i="57"/>
  <c r="C11" i="56"/>
  <c r="C13" i="57"/>
  <c r="C13" i="56"/>
  <c r="C21" i="57"/>
  <c r="C21" i="56"/>
  <c r="C24" i="57"/>
  <c r="C24" i="56"/>
  <c r="C25" i="57"/>
  <c r="C25" i="56"/>
  <c r="C16"/>
  <c r="C16" i="57"/>
  <c r="C28"/>
  <c r="C28" i="56"/>
  <c r="C30" i="57"/>
  <c r="C30" i="56"/>
  <c r="AA17" i="1"/>
  <c r="AA20"/>
  <c r="J11"/>
  <c r="T11"/>
  <c r="AA26"/>
  <c r="AA27"/>
  <c r="C27" s="1"/>
  <c r="D21" i="56" s="1"/>
  <c r="AA32" i="1"/>
  <c r="AA33"/>
  <c r="E61" i="23"/>
  <c r="AA18" i="1"/>
  <c r="D5" i="9"/>
  <c r="T16" i="1"/>
  <c r="C15"/>
  <c r="D9" i="56" s="1"/>
  <c r="E75" i="4"/>
  <c r="C10" i="1"/>
  <c r="D4" i="56" s="1"/>
  <c r="C20" i="1"/>
  <c r="D14" i="56" s="1"/>
  <c r="C17" i="1"/>
  <c r="D11" i="56" s="1"/>
  <c r="E61" i="2"/>
  <c r="E75" s="1"/>
  <c r="AA9" i="1"/>
  <c r="AA14"/>
  <c r="C14" s="1"/>
  <c r="D8" i="56" s="1"/>
  <c r="C32" i="1"/>
  <c r="D26" i="56" s="1"/>
  <c r="E61" i="3"/>
  <c r="E75" s="1"/>
  <c r="X16" i="1"/>
  <c r="D11"/>
  <c r="AA11"/>
  <c r="C5" i="56"/>
  <c r="C5" i="57"/>
  <c r="AA23" i="1"/>
  <c r="C23" s="1"/>
  <c r="D17" i="56" s="1"/>
  <c r="C17" i="57"/>
  <c r="C17" i="56"/>
  <c r="E61" i="15"/>
  <c r="E75" s="1"/>
  <c r="C34" i="1"/>
  <c r="D28" i="56" s="1"/>
  <c r="C33" i="1"/>
  <c r="D27" i="56" s="1"/>
  <c r="C31" i="1"/>
  <c r="D25" i="56" s="1"/>
  <c r="AA22" i="1"/>
  <c r="C21"/>
  <c r="D15" i="56" s="1"/>
  <c r="C18" i="1"/>
  <c r="D12" i="56" s="1"/>
  <c r="C13" i="1"/>
  <c r="D7" i="56" s="1"/>
  <c r="AC12" i="1"/>
  <c r="AA12" s="1"/>
  <c r="C12" s="1"/>
  <c r="D6" i="56" s="1"/>
  <c r="AA16" i="1"/>
  <c r="E61" i="9"/>
  <c r="E53"/>
  <c r="E22"/>
  <c r="J16" i="1"/>
  <c r="D16"/>
  <c r="E61" i="18"/>
  <c r="AA25" i="1"/>
  <c r="E53" i="18"/>
  <c r="X25" i="1"/>
  <c r="E49" i="18"/>
  <c r="T25" i="1"/>
  <c r="E22" i="18"/>
  <c r="M25" i="1"/>
  <c r="J25" s="1"/>
  <c r="D25"/>
  <c r="D5" i="18"/>
  <c r="E75" i="45"/>
  <c r="C58" i="1"/>
  <c r="D52" i="56" s="1"/>
  <c r="C42" i="1"/>
  <c r="D36" i="56" s="1"/>
  <c r="C52" i="1"/>
  <c r="D46" i="56" s="1"/>
  <c r="C57" i="1"/>
  <c r="D51" i="56" s="1"/>
  <c r="AA30" i="1"/>
  <c r="E61" i="24"/>
  <c r="X30" i="1"/>
  <c r="E53" i="24"/>
  <c r="T30" i="1"/>
  <c r="E22" i="24"/>
  <c r="J30" i="1"/>
  <c r="D30"/>
  <c r="D5" i="24"/>
  <c r="E75" i="37"/>
  <c r="E75" i="40"/>
  <c r="C46" i="1"/>
  <c r="D40" i="56" s="1"/>
  <c r="C51" i="1"/>
  <c r="D45" i="56" s="1"/>
  <c r="E75" i="43"/>
  <c r="C50" i="1"/>
  <c r="D44" i="56" s="1"/>
  <c r="E75" i="53"/>
  <c r="C60" i="1"/>
  <c r="D54" i="56" s="1"/>
  <c r="E75" i="54"/>
  <c r="E61" i="21"/>
  <c r="AD28" i="1"/>
  <c r="AA28" s="1"/>
  <c r="E49" i="21"/>
  <c r="X28" i="1"/>
  <c r="U28"/>
  <c r="T28" s="1"/>
  <c r="E22" i="21"/>
  <c r="J28" i="1"/>
  <c r="D28"/>
  <c r="D5" i="21"/>
  <c r="C40" i="1"/>
  <c r="D34" i="56" s="1"/>
  <c r="E75" i="22"/>
  <c r="E61" i="33"/>
  <c r="X49" i="1"/>
  <c r="E75" i="36"/>
  <c r="C41" i="1"/>
  <c r="D35" i="56" s="1"/>
  <c r="E75" i="46"/>
  <c r="AA24" i="1"/>
  <c r="E61" i="17"/>
  <c r="X24" i="1"/>
  <c r="T24"/>
  <c r="E49" i="17"/>
  <c r="E22"/>
  <c r="J24" i="1"/>
  <c r="D24"/>
  <c r="D5" i="17"/>
  <c r="E61" i="32"/>
  <c r="D26" i="1"/>
  <c r="E75" i="19"/>
  <c r="J26" i="1"/>
  <c r="T26"/>
  <c r="T22"/>
  <c r="C22" s="1"/>
  <c r="D16" i="56" s="1"/>
  <c r="E61" i="34"/>
  <c r="E75" s="1"/>
  <c r="C11" i="1"/>
  <c r="D5" i="56" s="1"/>
  <c r="J9" i="1"/>
  <c r="C9" s="1"/>
  <c r="D3" i="56" s="1"/>
  <c r="E22" i="5"/>
  <c r="E75" s="1"/>
  <c r="C61" i="1"/>
  <c r="D55" i="56" s="1"/>
  <c r="C59" i="1"/>
  <c r="D53" i="56" s="1"/>
  <c r="E75" i="52"/>
  <c r="E75" i="50"/>
  <c r="AA49" i="1"/>
  <c r="E53" i="33"/>
  <c r="T49" i="1"/>
  <c r="J49"/>
  <c r="D5" i="33"/>
  <c r="D49" i="1"/>
  <c r="E22" i="33"/>
  <c r="AA39" i="1"/>
  <c r="X39"/>
  <c r="T39"/>
  <c r="E53" i="23"/>
  <c r="E49"/>
  <c r="J39" i="1"/>
  <c r="E22" i="23"/>
  <c r="D39" i="1"/>
  <c r="D5" i="23"/>
  <c r="C62" i="1"/>
  <c r="D56" i="56" s="1"/>
  <c r="E75" i="55"/>
  <c r="C45" i="1"/>
  <c r="D39" i="56" s="1"/>
  <c r="E75" i="39"/>
  <c r="AA29" i="1"/>
  <c r="X29"/>
  <c r="T29"/>
  <c r="E49" i="32"/>
  <c r="E22"/>
  <c r="J29" i="1"/>
  <c r="D29"/>
  <c r="D5" i="32"/>
  <c r="E75" i="48"/>
  <c r="C55" i="1"/>
  <c r="D49" i="56" s="1"/>
  <c r="E75" i="49"/>
  <c r="E75" i="47"/>
  <c r="E75" i="42"/>
  <c r="E75" i="41"/>
  <c r="E75" i="38"/>
  <c r="E75" i="35"/>
  <c r="E61" i="31"/>
  <c r="AF37" i="1"/>
  <c r="AA37" s="1"/>
  <c r="X37"/>
  <c r="E53" i="31"/>
  <c r="S37" i="1"/>
  <c r="T37"/>
  <c r="E49" i="31"/>
  <c r="P37" i="1"/>
  <c r="L37"/>
  <c r="K37"/>
  <c r="E22" i="31"/>
  <c r="D37" i="1"/>
  <c r="D5" i="31"/>
  <c r="E61" i="30"/>
  <c r="AA36" i="1"/>
  <c r="X36"/>
  <c r="E53" i="30"/>
  <c r="T36" i="1"/>
  <c r="E22" i="30"/>
  <c r="J36" i="1"/>
  <c r="D36"/>
  <c r="D5" i="30"/>
  <c r="AA35" i="1"/>
  <c r="E61" i="29"/>
  <c r="X35" i="1"/>
  <c r="T35"/>
  <c r="J35"/>
  <c r="E22" i="29"/>
  <c r="D35" i="1"/>
  <c r="D5" i="29"/>
  <c r="J37" i="1" l="1"/>
  <c r="E75" i="9"/>
  <c r="E75" i="18"/>
  <c r="C16" i="1"/>
  <c r="D10" i="56" s="1"/>
  <c r="E75" i="21"/>
  <c r="C25" i="1"/>
  <c r="D19" i="56" s="1"/>
  <c r="E75" i="24"/>
  <c r="C30" i="1"/>
  <c r="D24" i="56" s="1"/>
  <c r="C28" i="1"/>
  <c r="D22" i="56" s="1"/>
  <c r="E75" i="33"/>
  <c r="E75" i="17"/>
  <c r="C24" i="1"/>
  <c r="D18" i="56" s="1"/>
  <c r="C26" i="1"/>
  <c r="D20" i="56" s="1"/>
  <c r="C49" i="1"/>
  <c r="D43" i="56" s="1"/>
  <c r="C39" i="1"/>
  <c r="D33" i="56" s="1"/>
  <c r="E75" i="23"/>
  <c r="C29" i="1"/>
  <c r="D23" i="56" s="1"/>
  <c r="E75" i="32"/>
  <c r="C37" i="1"/>
  <c r="D31" i="56" s="1"/>
  <c r="AA38" i="1"/>
  <c r="X38"/>
  <c r="T38"/>
  <c r="J38"/>
  <c r="E75" i="31"/>
  <c r="E75" i="30"/>
  <c r="C36" i="1"/>
  <c r="D30" i="56" s="1"/>
  <c r="E75" i="29"/>
  <c r="C35" i="1"/>
  <c r="D29" i="56" s="1"/>
  <c r="C38" i="1" l="1"/>
  <c r="D32" i="56" s="1"/>
</calcChain>
</file>

<file path=xl/sharedStrings.xml><?xml version="1.0" encoding="utf-8"?>
<sst xmlns="http://schemas.openxmlformats.org/spreadsheetml/2006/main" count="7347" uniqueCount="450">
  <si>
    <t>№</t>
  </si>
  <si>
    <t>Учреждения</t>
  </si>
  <si>
    <t>Интегральное значение по совокупности общих критериев в части показателей, характеризующих общие критерии оценки</t>
  </si>
  <si>
    <t>Интегральное значение в части показателей, характеризующих общий критерий оценки</t>
  </si>
  <si>
    <t>Показатели</t>
  </si>
  <si>
    <t>1 - критерий открытости и доступности информации об организации</t>
  </si>
  <si>
    <t>2 - критерий комфортности условий предоставлений услуг и доступности их получения</t>
  </si>
  <si>
    <t>3 - критерий времени ожидания предоставления услуги</t>
  </si>
  <si>
    <t>4 - критерий доброжелательности, вежливости, компетентности работников организации</t>
  </si>
  <si>
    <t>5 - критерий удовлетворенности качеством оказания услуг</t>
  </si>
  <si>
    <t>Общие критерии оценки</t>
  </si>
  <si>
    <t xml:space="preserve">Количественные результаты независимой оценки качества работы учреждений, 
оказывающих социальные услуги в сфере культуры и искусства Тульской области
</t>
  </si>
  <si>
    <t>Приложение № 2 к Методическим материалам</t>
  </si>
  <si>
    <t>Пункт приказа №2515</t>
  </si>
  <si>
    <t>Показатель</t>
  </si>
  <si>
    <t>Единица измерения</t>
  </si>
  <si>
    <t>Балл</t>
  </si>
  <si>
    <t>полное и сокращенное наименование учреждения;</t>
  </si>
  <si>
    <t>от 0 до 5 баллов</t>
  </si>
  <si>
    <t>почтовый адрес, схема проезда;</t>
  </si>
  <si>
    <t>адрес электронной почты;</t>
  </si>
  <si>
    <t>структура организации культуры;</t>
  </si>
  <si>
    <t>сведения об учредителе (учредителях), учредительные документы;</t>
  </si>
  <si>
    <t>Информация о выполнении государственного/муниципального задания, отчёт о результатах деятельности учреждения, включающая разделы:</t>
  </si>
  <si>
    <t>от 0 до 7 баллов</t>
  </si>
  <si>
    <t>Общая информация об учреждении;</t>
  </si>
  <si>
    <t>Информация о государственном задании на текущий финансовый год;</t>
  </si>
  <si>
    <t>Информация о выполнении государственного задания за отчетный финансовый год;</t>
  </si>
  <si>
    <t>Информация о плане финансово-хозяйственной деятельности на текущий год;</t>
  </si>
  <si>
    <t>Информация о годовой бухгалтерской отчетности за отчетный финансовый год;</t>
  </si>
  <si>
    <t>Информация о результатах деятельности и об использовании имущества;</t>
  </si>
  <si>
    <t>Информация о контрольных мероприятиях и их результатах за отчетный финансовый год</t>
  </si>
  <si>
    <t>Уровень комфортности пребывания в организации культуры (места для сидения, гардероб, чистота помещений):</t>
  </si>
  <si>
    <t>Перечень услуг, предоставляемых учреждением;</t>
  </si>
  <si>
    <t xml:space="preserve">Ограничения по ассортименту услуг; </t>
  </si>
  <si>
    <t>Ограничения по потребителям услуг;</t>
  </si>
  <si>
    <t>Дополнительные услуги, предоставляемые учреждением;</t>
  </si>
  <si>
    <t xml:space="preserve">Услуги, предоставляемые на платной основе; </t>
  </si>
  <si>
    <t xml:space="preserve">Стоимость услуг; </t>
  </si>
  <si>
    <t>Предоставление преимущественного права пользования услугами учреждения</t>
  </si>
  <si>
    <t xml:space="preserve">Сохранение возможности навигации по сайту при отключении графических элементов оформления сайта, карта сайта; </t>
  </si>
  <si>
    <t>Время доступности информации с учетом перерывов в работе сайта;</t>
  </si>
  <si>
    <t xml:space="preserve">Наличие независимой системы учета посещений сайта; </t>
  </si>
  <si>
    <t>Раскрытие информации независимой системы учета посещений сайта</t>
  </si>
  <si>
    <t xml:space="preserve">Наличие встроенной системы контекстного поиска по сайту </t>
  </si>
  <si>
    <t xml:space="preserve">Бесплатность, доступность информации на сайте </t>
  </si>
  <si>
    <t>Отсутствие нарушений отображения, форматирования или иных дефектов информации на сайте</t>
  </si>
  <si>
    <t>Дата и время размещения информации</t>
  </si>
  <si>
    <t>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</si>
  <si>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</si>
  <si>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от 0 до 9 баллов</t>
  </si>
  <si>
    <t>Транспортная и пешая доступность организации культуры</t>
  </si>
  <si>
    <t>Электронный билет организации культуры/ электронный каталог</t>
  </si>
  <si>
    <t>Онлайн-регистрация/возможность бронирования билетов/электронных документов</t>
  </si>
  <si>
    <t>Электронная очередь/электронная запись в учреждение</t>
  </si>
  <si>
    <t>Виртуальные экскурсии по организации культуры</t>
  </si>
  <si>
    <t>Удобство пользования электронными сервисами, предоставляемыми учреждением посетителям (в том числе и с помощью мобильных устройств)</t>
  </si>
  <si>
    <t>Удобство графика работы организации культуры</t>
  </si>
  <si>
    <t>Простота/удобство электронного каталога</t>
  </si>
  <si>
    <t>Доброжелательность, вежливость, компетентность работников учреждений культуры (от 0 до 14)</t>
  </si>
  <si>
    <t>Доброжелательность, вежливость и компетентность персонала организации культуры</t>
  </si>
  <si>
    <t>Информация о руководителе организации культуры, информация об официальных мероприятиях, визитах и о рабочих поездках руководителя учреждения</t>
  </si>
  <si>
    <t xml:space="preserve">Состав работников, фамилии, имена, отчества, должности руководящего состава учреждения </t>
  </si>
  <si>
    <t>Режим, график работы учреждения</t>
  </si>
  <si>
    <t>Телефон справочной службы, телефон руководителя учреждения (приемная)</t>
  </si>
  <si>
    <t>Раздел для направления предложений по улучшению качества услуг учреждения</t>
  </si>
  <si>
    <t>Онлайн-консультант организации культуры (система мгновенных сообщений и интерактивного общения с представителем учреждения)</t>
  </si>
  <si>
    <t>Уровень удовлетворенности качеством оказания услуг организации культуры в целом</t>
  </si>
  <si>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</si>
  <si>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от 0 до 6 баллов</t>
  </si>
  <si>
    <t>Ссылка на раздел оценки качества оказания услуг учреждения культуры (или виджет на сайте учреждения)</t>
  </si>
  <si>
    <r>
      <t xml:space="preserve">Ссылка (баннер) на автоматизированную систему независимой оценки качества оказания услуг </t>
    </r>
    <r>
      <rPr>
        <sz val="12"/>
        <rFont val="Times New Roman"/>
        <family val="1"/>
        <charset val="204"/>
      </rPr>
      <t>учреждения</t>
    </r>
  </si>
  <si>
    <t>Информационные сообщения о проведении независимой оценки</t>
  </si>
  <si>
    <t>Порядок (методика) проведения независимой оценки качества услуг учреждения</t>
  </si>
  <si>
    <r>
      <t xml:space="preserve">Результаты независимой оценки качества оказания услуг </t>
    </r>
    <r>
      <rPr>
        <sz val="12"/>
        <rFont val="Times New Roman"/>
        <family val="1"/>
        <charset val="204"/>
      </rPr>
      <t>учреждения</t>
    </r>
  </si>
  <si>
    <r>
      <t xml:space="preserve">План по улучшению качества их деятельности; план по улучшению качества работы </t>
    </r>
    <r>
      <rPr>
        <sz val="12"/>
        <rFont val="Times New Roman"/>
        <family val="1"/>
        <charset val="204"/>
      </rPr>
      <t>учреждения</t>
    </r>
  </si>
  <si>
    <t>Наличие информации о новых изданиях</t>
  </si>
  <si>
    <t>от 0 до 10 баллов</t>
  </si>
  <si>
    <t>ИТОГО:</t>
  </si>
  <si>
    <t>1.1</t>
  </si>
  <si>
    <t>1.2</t>
  </si>
  <si>
    <t>2.1</t>
  </si>
  <si>
    <t>2.2</t>
  </si>
  <si>
    <t>2.3</t>
  </si>
  <si>
    <t>2.5</t>
  </si>
  <si>
    <t>2.6</t>
  </si>
  <si>
    <t>2.7</t>
  </si>
  <si>
    <t>3.1</t>
  </si>
  <si>
    <t>3.3</t>
  </si>
  <si>
    <t>4.1</t>
  </si>
  <si>
    <t>4.2</t>
  </si>
  <si>
    <t>5.1</t>
  </si>
  <si>
    <t>5.5</t>
  </si>
  <si>
    <t>1.3</t>
  </si>
  <si>
    <t>1.4</t>
  </si>
  <si>
    <t>1.5</t>
  </si>
  <si>
    <t>Информирование о предстоящих выставках и экспозициях организации культуры. Виртуальные экскурсии по организации культуры</t>
  </si>
  <si>
    <t>Информирование о предстоящих представлениях и постановках</t>
  </si>
  <si>
    <t>Информирование о новых мероприятиях</t>
  </si>
  <si>
    <t>2.4</t>
  </si>
  <si>
    <t>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</si>
  <si>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от 0 до 8 баллов</t>
  </si>
  <si>
    <t>5.4</t>
  </si>
  <si>
    <t>5.3</t>
  </si>
  <si>
    <t>5.2</t>
  </si>
  <si>
    <t>2.8</t>
  </si>
  <si>
    <t>2.9</t>
  </si>
  <si>
    <t>Качество и содержание полиграфических материалов организаций культуры (программ, буклетов, флаеров)</t>
  </si>
  <si>
    <t>3.2</t>
  </si>
  <si>
    <t>Удобство процедуры покупки (бронирования) билетов</t>
  </si>
  <si>
    <t>5.6</t>
  </si>
  <si>
    <t>5.7</t>
  </si>
  <si>
    <t>Качество проведения экскурсий</t>
  </si>
  <si>
    <t>Разнообразие экспозиций организации культуры</t>
  </si>
  <si>
    <t>Разнообразие творческих групп, кружков по интересам</t>
  </si>
  <si>
    <t>Качество проведения культурно-массовых мероприятий</t>
  </si>
  <si>
    <t>от 0 до 2 баллов</t>
  </si>
  <si>
    <t>от 0 до 4 баллов</t>
  </si>
  <si>
    <t>Открытость и доступность информации об учреждении культуры (от 0 до 12)</t>
  </si>
  <si>
    <t>Комфортность условий предоставления услуг и доступность их получения (от 0 до 13)</t>
  </si>
  <si>
    <t>Время ожидания предоставления услуги (от 0 до 14)</t>
  </si>
  <si>
    <t>Удовлетворенность качеством оказания услуг (от 0 до 21)</t>
  </si>
  <si>
    <t>ИНН 7121026084, КПП 712101001 - МУНИЦИПАЛЬНОЕ КАЗЁННОЕ УЧРЕЖДЕНИЕ "АРСЕНЬЕВСКАЯ МЕЖПОСЕЛЕНЧЕСКАЯ БИБЛИОТЕКА" МУНИЦИПАЛЬНОГО ОБРАЗОВАНИЯ АРСЕНЬЕВСКИЙ РАЙОН</t>
  </si>
  <si>
    <r>
      <rPr>
        <sz val="11"/>
        <color indexed="9"/>
        <rFont val="Times New Roman"/>
        <family val="1"/>
        <charset val="204"/>
      </rPr>
      <t>0211000007 -</t>
    </r>
    <r>
      <rPr>
        <sz val="11"/>
        <rFont val="Times New Roman"/>
        <family val="1"/>
        <charset val="204"/>
      </rPr>
      <t xml:space="preserve"> Информация о выполнении государственного/ муниципального задания, отчет о результатах деятельности организации культуры</t>
    </r>
  </si>
  <si>
    <r>
      <rPr>
        <sz val="11"/>
        <color indexed="9"/>
        <rFont val="Times New Roman"/>
        <family val="1"/>
        <charset val="204"/>
      </rPr>
      <t>0211000004 -</t>
    </r>
    <r>
      <rPr>
        <sz val="11"/>
        <rFont val="Times New Roman"/>
        <family val="1"/>
        <charset val="204"/>
      </rPr>
      <t xml:space="preserve"> Информирование о предстоящих выставках и экспозициях организации культуры. Виртуальные экскурсии по организации культуры</t>
    </r>
  </si>
  <si>
    <r>
      <rPr>
        <sz val="11"/>
        <color indexed="9"/>
        <rFont val="Times New Roman"/>
        <family val="1"/>
        <charset val="204"/>
      </rPr>
      <t xml:space="preserve">0211000006 - </t>
    </r>
    <r>
      <rPr>
        <sz val="11"/>
        <rFont val="Times New Roman"/>
        <family val="1"/>
        <charset val="204"/>
      </rPr>
      <t>Информирование о новых мероприятиях</t>
    </r>
  </si>
  <si>
    <r>
      <rPr>
        <sz val="11"/>
        <color indexed="9"/>
        <rFont val="Times New Roman"/>
        <family val="1"/>
        <charset val="204"/>
      </rPr>
      <t xml:space="preserve">0211000001 - </t>
    </r>
    <r>
      <rPr>
        <sz val="11"/>
        <rFont val="Times New Roman"/>
        <family val="1"/>
        <charset val="204"/>
      </rPr>
      <t>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r>
  </si>
  <si>
    <r>
      <rPr>
        <sz val="11"/>
        <color indexed="9"/>
        <rFont val="Times New Roman"/>
        <family val="1"/>
        <charset val="204"/>
      </rPr>
      <t xml:space="preserve">0211000005 - </t>
    </r>
    <r>
      <rPr>
        <sz val="11"/>
        <rFont val="Times New Roman"/>
        <family val="1"/>
        <charset val="204"/>
      </rPr>
      <t>Информирование о предстоящих представлениях и постановках</t>
    </r>
  </si>
  <si>
    <r>
      <rPr>
        <sz val="11"/>
        <color indexed="9"/>
        <rFont val="Times New Roman"/>
        <family val="1"/>
        <charset val="204"/>
      </rPr>
      <t>0212000001 -</t>
    </r>
    <r>
      <rPr>
        <sz val="11"/>
        <rFont val="Times New Roman"/>
        <family val="1"/>
        <charset val="204"/>
      </rPr>
      <t xml:space="preserve"> Уровень комфортности пребывания в организации культуры (места для сидения, гардероб, чистота помещений)</t>
    </r>
  </si>
  <si>
    <r>
      <rPr>
        <sz val="11"/>
        <color indexed="9"/>
        <rFont val="Times New Roman"/>
        <family val="1"/>
        <charset val="204"/>
      </rPr>
      <t>0212000002 -</t>
    </r>
    <r>
      <rPr>
        <sz val="11"/>
        <rFont val="Times New Roman"/>
        <family val="1"/>
        <charset val="204"/>
      </rPr>
      <t xml:space="preserve">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</si>
  <si>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r>
      <rPr>
        <sz val="11"/>
        <color indexed="9"/>
        <rFont val="Times New Roman"/>
        <family val="1"/>
        <charset val="204"/>
      </rPr>
      <t>0212000003 -</t>
    </r>
    <r>
      <rPr>
        <sz val="11"/>
        <rFont val="Times New Roman"/>
        <family val="1"/>
        <charset val="204"/>
      </rPr>
      <t xml:space="preserve">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r>
  </si>
  <si>
    <r>
      <rPr>
        <sz val="11"/>
        <color indexed="9"/>
        <rFont val="Times New Roman"/>
        <family val="1"/>
        <charset val="204"/>
      </rPr>
      <t>0212000004 -</t>
    </r>
    <r>
      <rPr>
        <sz val="11"/>
        <rFont val="Times New Roman"/>
        <family val="1"/>
        <charset val="204"/>
      </rPr>
      <t xml:space="preserve"> Наличие дополнительных услуг организации культуры (места общественного питания, проведение интерактивных игр, театрализованных мероприятий, аудиогид)</t>
    </r>
  </si>
  <si>
    <r>
      <rPr>
        <sz val="11"/>
        <color indexed="9"/>
        <rFont val="Times New Roman"/>
        <family val="1"/>
        <charset val="204"/>
      </rPr>
      <t xml:space="preserve">0212000005 - </t>
    </r>
    <r>
      <rPr>
        <sz val="11"/>
        <rFont val="Times New Roman"/>
        <family val="1"/>
        <charset val="204"/>
      </rPr>
      <t>Стоимость дополнительных услуг (ксерокопирование, заказ книги в другой библиотеке, информирование о возврате нужной книги, возможность отложить книгу)</t>
    </r>
  </si>
  <si>
    <r>
      <rPr>
        <sz val="11"/>
        <color indexed="9"/>
        <rFont val="Times New Roman"/>
        <family val="1"/>
        <charset val="204"/>
      </rPr>
      <t xml:space="preserve">0212000006 - </t>
    </r>
    <r>
      <rPr>
        <sz val="11"/>
        <rFont val="Times New Roman"/>
        <family val="1"/>
        <charset val="204"/>
      </rPr>
      <t>Транспортная и пешая доступность организации культуры</t>
    </r>
  </si>
  <si>
    <r>
      <rPr>
        <sz val="11"/>
        <color indexed="9"/>
        <rFont val="Times New Roman"/>
        <family val="1"/>
        <charset val="204"/>
      </rPr>
      <t xml:space="preserve">0212000007 - </t>
    </r>
    <r>
      <rPr>
        <sz val="11"/>
        <rFont val="Times New Roman"/>
        <family val="1"/>
        <charset val="204"/>
      </rPr>
      <t>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r>
  </si>
  <si>
    <r>
      <rPr>
        <sz val="11"/>
        <color indexed="9"/>
        <rFont val="Times New Roman"/>
        <family val="1"/>
        <charset val="204"/>
      </rPr>
      <t>0212000008 -</t>
    </r>
    <r>
      <rPr>
        <sz val="11"/>
        <rFont val="Times New Roman"/>
        <family val="1"/>
        <charset val="204"/>
      </rPr>
      <t xml:space="preserve"> Удобство пользования электронными сервисами, предоставляемыми учреждением посетителям (в том числе и с помощью мобильных устройств)</t>
    </r>
  </si>
  <si>
    <r>
      <rPr>
        <sz val="11"/>
        <color indexed="9"/>
        <rFont val="Times New Roman"/>
        <family val="1"/>
        <charset val="204"/>
      </rPr>
      <t>0212000009 -</t>
    </r>
    <r>
      <rPr>
        <sz val="11"/>
        <rFont val="Times New Roman"/>
        <family val="1"/>
        <charset val="204"/>
      </rPr>
      <t xml:space="preserve"> Качество и содержание полиграфических материалов организаций культуры (программ, буклетов, флаеров)</t>
    </r>
  </si>
  <si>
    <r>
      <rPr>
        <sz val="11"/>
        <color indexed="9"/>
        <rFont val="Times New Roman"/>
        <family val="1"/>
        <charset val="204"/>
      </rPr>
      <t xml:space="preserve">0213000001 - </t>
    </r>
    <r>
      <rPr>
        <sz val="11"/>
        <rFont val="Times New Roman"/>
        <family val="1"/>
        <charset val="204"/>
      </rPr>
      <t>Удобство графика работы организации культуры</t>
    </r>
  </si>
  <si>
    <r>
      <rPr>
        <sz val="11"/>
        <color indexed="9"/>
        <rFont val="Times New Roman"/>
        <family val="1"/>
        <charset val="204"/>
      </rPr>
      <t>0213000002 -</t>
    </r>
    <r>
      <rPr>
        <sz val="11"/>
        <rFont val="Times New Roman"/>
        <family val="1"/>
        <charset val="204"/>
      </rPr>
      <t xml:space="preserve"> Удобство процедуры покупки (бронирования) билетов</t>
    </r>
  </si>
  <si>
    <r>
      <rPr>
        <sz val="11"/>
        <color indexed="9"/>
        <rFont val="Times New Roman"/>
        <family val="1"/>
        <charset val="204"/>
      </rPr>
      <t xml:space="preserve">0213000003 - </t>
    </r>
    <r>
      <rPr>
        <sz val="11"/>
        <rFont val="Times New Roman"/>
        <family val="1"/>
        <charset val="204"/>
      </rPr>
      <t>Простота/удобство электронного каталога</t>
    </r>
  </si>
  <si>
    <r>
      <rPr>
        <sz val="11"/>
        <color indexed="9"/>
        <rFont val="Times New Roman"/>
        <family val="1"/>
        <charset val="204"/>
      </rPr>
      <t>0214000001 -</t>
    </r>
    <r>
      <rPr>
        <sz val="11"/>
        <rFont val="Times New Roman"/>
        <family val="1"/>
        <charset val="204"/>
      </rPr>
      <t xml:space="preserve"> Доброжелательность, вежливость и компетентность персонала организации культуры</t>
    </r>
  </si>
  <si>
    <r>
      <rPr>
        <sz val="11"/>
        <color indexed="9"/>
        <rFont val="Times New Roman"/>
        <family val="1"/>
        <charset val="204"/>
      </rPr>
      <t xml:space="preserve">0214000002 - </t>
    </r>
    <r>
      <rPr>
        <sz val="11"/>
        <rFont val="Times New Roman"/>
        <family val="1"/>
        <charset val="204"/>
      </rPr>
      <t>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r>
  </si>
  <si>
    <r>
      <rPr>
        <sz val="11"/>
        <color indexed="9"/>
        <rFont val="Times New Roman"/>
        <family val="1"/>
        <charset val="204"/>
      </rPr>
      <t xml:space="preserve">0215000001 - </t>
    </r>
    <r>
      <rPr>
        <sz val="11"/>
        <rFont val="Times New Roman"/>
        <family val="1"/>
        <charset val="204"/>
      </rPr>
      <t>Уровень удовлетворенности качеством оказания услуг организации культуры в целом</t>
    </r>
  </si>
  <si>
    <r>
      <rPr>
        <sz val="11"/>
        <color indexed="9"/>
        <rFont val="Times New Roman"/>
        <family val="1"/>
        <charset val="204"/>
      </rPr>
      <t xml:space="preserve">0215000002 - </t>
    </r>
    <r>
      <rPr>
        <sz val="11"/>
        <rFont val="Times New Roman"/>
        <family val="1"/>
        <charset val="204"/>
      </rPr>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r>
  </si>
  <si>
    <r>
      <rPr>
        <sz val="11"/>
        <color indexed="9"/>
        <rFont val="Times New Roman"/>
        <family val="1"/>
        <charset val="204"/>
      </rPr>
      <t xml:space="preserve">0215000003 - </t>
    </r>
    <r>
      <rPr>
        <sz val="11"/>
        <rFont val="Times New Roman"/>
        <family val="1"/>
        <charset val="204"/>
      </rPr>
      <t>Качество проведения экскурсий</t>
    </r>
  </si>
  <si>
    <r>
      <rPr>
        <sz val="11"/>
        <color indexed="9"/>
        <rFont val="Times New Roman"/>
        <family val="1"/>
        <charset val="204"/>
      </rPr>
      <t xml:space="preserve">0215000004 - </t>
    </r>
    <r>
      <rPr>
        <sz val="11"/>
        <rFont val="Times New Roman"/>
        <family val="1"/>
        <charset val="204"/>
      </rPr>
      <t>Разнообразие экспозиций организации культуры</t>
    </r>
  </si>
  <si>
    <r>
      <rPr>
        <sz val="11"/>
        <color indexed="9"/>
        <rFont val="Times New Roman"/>
        <family val="1"/>
        <charset val="204"/>
      </rPr>
      <t xml:space="preserve">0215000005 - </t>
    </r>
    <r>
      <rPr>
        <sz val="11"/>
        <rFont val="Times New Roman"/>
        <family val="1"/>
        <charset val="204"/>
      </rPr>
      <t>Наличие информации о новых изданиях</t>
    </r>
  </si>
  <si>
    <r>
      <rPr>
        <sz val="11"/>
        <color indexed="9"/>
        <rFont val="Times New Roman"/>
        <family val="1"/>
        <charset val="204"/>
      </rPr>
      <t xml:space="preserve">0215000006 - </t>
    </r>
    <r>
      <rPr>
        <sz val="11"/>
        <rFont val="Times New Roman"/>
        <family val="1"/>
        <charset val="204"/>
      </rPr>
      <t>Разнообразие творческих групп, кружков по интересам</t>
    </r>
  </si>
  <si>
    <r>
      <rPr>
        <sz val="11"/>
        <color indexed="9"/>
        <rFont val="Times New Roman"/>
        <family val="1"/>
        <charset val="204"/>
      </rPr>
      <t>0215000007 -</t>
    </r>
    <r>
      <rPr>
        <sz val="11"/>
        <rFont val="Times New Roman"/>
        <family val="1"/>
        <charset val="204"/>
      </rPr>
      <t xml:space="preserve"> Качество проведения культурно-массовых мероприятий</t>
    </r>
  </si>
  <si>
    <t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t>
  </si>
  <si>
    <t>ИНН 7113066037, КПП 711301001 - МУНИЦИПАЛЬНОЕ БЮДЖЕТНОЕ УЧРЕЖДЕНИЕ КУЛЬТУРЫ "ЕФРЕМОВСКИЙ РАЙОННЫЙ ХУДОЖЕСТВЕННО-КРАЕВЕДЧЕСКИЙ МУЗЕЙ"</t>
  </si>
  <si>
    <t>ИНН 7126003676, КПП 712601001 - МУНИЦИПАЛЬНОЕ КАЗЕННОЕ УЧРЕЖДЕНИЕ КУЛЬТУРЫ "ЗАОКСКАЯ МЕЖПОСЕЛЕНЧЕСКАЯ ЦЕНТРАЛИЗОВАННАЯ БИБЛИОТЕЧНАЯ СИСТЕМА"</t>
  </si>
  <si>
    <t>ИНН 7122000610, КПП 712201001 - МУНИЦИПАЛЬНОЕ КАЗЕННОЕ УЧРЕЖДЕНИЕ "БЕЛЕВСКАЯ МЕЖПОСЕЛЕНЧЕСКАЯ БИБЛИОТЕКА ИМЕНИ В.А.ЖУКОВСКОГО"</t>
  </si>
  <si>
    <t>ИНН 7115021578, КПП 711501001 - МУНИЦИПАЛЬНОЕ КАЗЕННОЕ УЧРЕЖДЕНИЕ КУЛЬТУРЫ "КИМОВСКИЙ ИСТОРИКО-КРАЕВЕДЧЕСКИЙ МУЗЕЙ ИМ. В.А. ЮДИНА"</t>
  </si>
  <si>
    <t>Открытость и доступность информации об учреждении культуры (от 0 до 19)</t>
  </si>
  <si>
    <t>Комфортность условий предоставления услуг и доступность их получения (от 0 до 30)</t>
  </si>
  <si>
    <t>Время ожидания предоставления услуги (от 0 до 7)</t>
  </si>
  <si>
    <t>Удовлетворенность качеством оказания услуг (от 0 до 30)</t>
  </si>
  <si>
    <t>Комфортность условий предоставления услуг и доступность их получения (от 0 до 39)</t>
  </si>
  <si>
    <t>Удовлетворенность качеством оказания услуг (от 0 до 40)</t>
  </si>
  <si>
    <t>Открытость и доступность информации об учреждении культуры (от 0 до 17)</t>
  </si>
  <si>
    <t>Комфортность условий предоставления услуг и доступность их получения (от 0 до 38)</t>
  </si>
  <si>
    <t>Удовлетворенность качеством оказания услуг (от 0 до 17)</t>
  </si>
  <si>
    <t>ИНН 7129027178, КПП 712901001 - МУНИЦИПАЛЬНОЕ КАЗЁННОЕ УЧРЕЖДЕНИЕ КУЛЬТУРЫ КУРКИНСКИЙ РАЙОННЫЙ ЦЕНТР КУЛЬТУРЫ</t>
  </si>
  <si>
    <t>ИНН 7129027160, КПП 712901001 - МУНИЦИПАЛЬНОЕ КАЗЁННОЕ УЧРЕЖДЕНИЕ КУЛЬТУРЫ КУРКИНСКАЯ ЦЕНТРАЛИЗОВАННАЯ БИБЛИОТЕЧНАЯ СИСТЕМА</t>
  </si>
  <si>
    <t>ИНН 7129500066, КПП 712901001 - МУНИЦИПАЛЬНОЕ УЧРЕЖДЕНИЕ КУЛЬТУРЫ "КУРКИНСКИЙ КРАЕВЕДЧЕСКИЙ МУЗЕЙ"</t>
  </si>
  <si>
    <t>ИНН 7116001542, КПП 711601001 - МУНИЦИПАЛЬНОЕ БЮДЖЕТНОЕ УЧРЕЖДЕНИЕ КУЛЬТУРЫ "КУЛЬТУРНО - ДОСУГОВЫЙ ЦЕНТР" г. Новомосковск</t>
  </si>
  <si>
    <t>ИНН 7113066083, КПП 711301001 - МУНИЦИПАЛЬНОЕ БЮДЖЕТНОЕ УЧРЕЖДЕНИЕ КУЛЬТУРЫ "ЕФРЕМОВСКИЙ ДОМ-МУЗЕЙ И.А. БУНИНА"</t>
  </si>
  <si>
    <t>ИНН 7131025587, КПП 713101001 - МУНИЦИПАЛЬНОЕ КАЗЕННОЕ УЧРЕЖДЕНИЕ КУЛЬТУРЫ " ОДОЕВСКИЙ КРАЕВЕДЧЕСКИЙ МУЗЕЙ "</t>
  </si>
  <si>
    <t>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t>
  </si>
  <si>
    <t>ИНН 7102004215, КПП 710501001 - МУНИЦИПАЛЬНОЕ УЧРЕЖДЕНИЕ КУЛЬТУРЫ ТУЛЬСКИЙ МУНИЦИПАЛЬНЫЙ ТЕАТР РУССКОЙ ДРАМЫ "ЭРМИТАЖ"</t>
  </si>
  <si>
    <t>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t>
  </si>
  <si>
    <t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t>
  </si>
  <si>
    <t>ИНН 7122000836, КПП 712201001 - МУНИЦИПАЛЬНОЕ БЮДЖЕТНОЕ УЧРЕЖДЕНИЕ КУЛЬТУРЫ "БЕЛЕВСКИЙ ЦЕНТР РАЗВИТИЯ КУЛЬТУРЫ И ТУРИЗМА"</t>
  </si>
  <si>
    <t>ИНН 7134500488, КПП 713401001 - МУНИЦИПАЛЬНОЕ КАЗЕННОЕ УЧРЕЖДЕНИЕ КУЛЬТУРЫ "МЕЖПОСЕЛЕНЧЕСКИЙ ДОМ КУЛЬТУРЫ МУНИЦИПАЛЬНОГО ОБРАЗОВАНИЯ ТЕПЛО-ОГАРЕВСКИЙ РАЙОН"</t>
  </si>
  <si>
    <t>ИНН 7106003100, КПП 710601001 - МУНИЦИПАЛЬНОЕ УЧРЕЖДЕНИЕ КУЛЬТУРЫ "ТУЛЬСКАЯ БИБЛИОТЕЧНАЯ СИСТЕМА"</t>
  </si>
  <si>
    <t>ИНН 7107041002, КПП 710701001 - МУНИЦИПАЛЬНОЕ БЮДЖЕТНОЕ УЧРЕЖДЕНИЕ КУЛЬТУРЫ "ТУЛЬСКИЙ ИСТОРИКО-АРХИТЕКТУРНЫЙ МУЗЕЙ"</t>
  </si>
  <si>
    <t>ИНН 7117001224, КПП 711701001 - МУНИЦИПАЛЬНОЕ БЮДЖЕТНОЕ УЧРЕЖДЕНИЕ КУЛЬТУРЫ УЗЛОВСКИЙ ХУДОЖЕСТВЕННО-КРАЕВЕДЧЕСКИЙ МУЗЕЙ</t>
  </si>
  <si>
    <t xml:space="preserve">ИНН 7114006739, КПП 711401001 - МУНИЦИПАЛЬНОЕ БЮДЖЕТНОЕ УЧРЕЖДЕНИЕ КУЛЬТУРЫ "ЦЕНТР КУЛЬТУРЫ И ДОСУГА" г. Донской </t>
  </si>
  <si>
    <t>ИНН 7111016680, КПП 711101001 - МУНИЦИПАЛЬНОЕ БЮДЖЕТНОЕ УЧРЕЖДЕНИЕ КУЛЬТУРЫ "АЛЕКСИНСКИЙ РАЙОННЫЙ ДОМ КУЛЬТУРЫ"</t>
  </si>
  <si>
    <t>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t>
  </si>
  <si>
    <t>ИНН 7116145488, КПП 711601001 - МУНИЦИПАЛЬНОЕ КАЗЕННОЕ УЧРЕЖДЕНИЕ КУЛЬТУРЫ "ОБЪЕДИНЕНИЕ "НОВОМОСКОВСКИЙ ИСТОРИКО-ХУДОЖЕСТВЕННЫЙ МУЗЕЙ"</t>
  </si>
  <si>
    <t>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t>
  </si>
  <si>
    <t>ИНН 7107515485, КПП 710601001 - МУНИЦИПАЛЬНОЕ АВТОНОМНОЕ УЧРЕЖДЕНИЕ КУЛЬТУРЫ (КЛУБ) "ГОРОДСКОЙ КОНЦЕРТНЫЙ ЗАЛ"</t>
  </si>
  <si>
    <t>ИНН 7103518414, КПП 710301001 - МУНИЦИПАЛЬНОЕ БЮДЖЕТНОЕ УЧРЕЖДЕНИЕ КУЛЬТУРЫ "ТУЛЬСКОЕ КОНЦЕРТНОЕ ОБЪЕДИНЕНИЕ"</t>
  </si>
  <si>
    <t>ИНН 7133004695, КПП 713301001 - МУНИЦИПАЛЬНОЕ БЮДЖЕТНОЕ УЧРЕЖДЕНИЕ КУЛЬТУРЫ "СУВОРОВСКАЯ МЕЖПОСЕЛЕНЧЕСКАЯ ЦЕНТРАЛИЗОВАННАЯ БИБЛИОТЕЧНАЯ СИСТЕМА"</t>
  </si>
  <si>
    <t>ИНН 7136003379, КПП 713601001 - МУНИЦИПАЛЬНОЕ УЧРЕЖДЕНИЕ КУЛЬТУРЫ "ЯСНОГОРСКАЯ ЦЕНТРАЛЬНАЯ БИБЛИОТЕКА ИМ. В.В.ВЕРЕСАЕВА"</t>
  </si>
  <si>
    <t>ИНН 7117028829, КПП 711701001 - МУНИЦИПАЛЬНОЕ УЧРЕЖДЕНИЕ КУЛЬТУРЫ УЗЛОВСКАЯ МЕЖПОСЕЛЕНЧЕСКАЯ БИБЛИОТЕКА МУНИЦИПАЛЬНОГО ОБРАЗОВАНИЯ УЗЛОВСКИЙ РАЙОН</t>
  </si>
  <si>
    <t>ИНН 7114004210, КПП 711401001 - МУНИЦИПАЛЬНОЕ БЮДЖЕТНОЕ УЧРЕЖДЕНИЕ КУЛЬТУРЫ "КУЛЬТУРНО-ИНФОРМАЦИОННЫЙ ЦЕНТР С ПРАВОМ ТЕЛЕРАДИОВЕЩАНИЯ" г. Донской</t>
  </si>
  <si>
    <t>ИНН 7117001721, КПП 711701001 - МУНИЦИПАЛЬНОЕ КАЗЁННОЕ УЧРЕЖДЕНИЕ КУЛЬТУРЫ ДОМ КУЛЬТУРЫ ПОСЁЛКА МАЙСКИЙ  (Узловский район)</t>
  </si>
  <si>
    <t>ИНН 7117013068, КПП 711701001 - МУНИЦИПАЛЬНОЕ УЧРЕЖДЕНИЕ КУЛЬТУРЫ ПАРК КУЛЬТУРЫ И ОТДЫХА  (Узловкий район)</t>
  </si>
  <si>
    <t>ИНН 7112501368, КПП 711201001 - МУНИЦИПАЛЬНОЕ КАЗЕННОЕ УЧРЕЖДЕНИЕ КУЛЬТУРЫ "ИЕВЛЕВСКИЙ ЦЕНТР КУЛЬТУРЫ, ДОСУГА И БИБЛИОТЕЧНОГО ОБСЛУЖИВАНИЯ"      (Богородицкий район)</t>
  </si>
  <si>
    <t>ИНН 7133025060, КПП 713301001 - МУНИЦИПАЛЬНОЕ БЮДЖЕТНОЕ УЧРЕЖДЕНИЕ КУЛЬТУРЫ "ЦЕНТР КУЛЬТУРЫ, ДОСУГА И КИНО"                                                                                                         (Суворовский район)</t>
  </si>
  <si>
    <t>ИНН 7117013808, КПП 711701001 - МУНИЦИПАЛЬНОЕ БЮДЖЕТНОЕ УЧРЕЖДЕНИЕ КУЛЬТУРЫ МОЛОДЕЖНЫЙ ЛЮБИТЕЛЬСКИЙ ТЕАТР                                                                                                        (Узловский район)</t>
  </si>
  <si>
    <t xml:space="preserve"> ИНН 7132500764, КПП 713201001 - МУНИЦИПАЛЬНОЕ БЮДЖЕТНОЕ УЧРЕЖДЕНИЕ МУНИЦИПАЛЬНОГО ОБРАЗОВАНИЯ ГОРОД ПЛАВСК ПЛАВСКОГО РАЙОНА "ГОРОДСКОЙ ДОМ КУЛЬТУРЫ"</t>
  </si>
  <si>
    <t xml:space="preserve"> ИНН 7105000931, КПП 710501001 - ГОСУДАРСТВЕННОЕ УЧРЕЖДЕНИЕ КУЛЬТУРЫ ТУЛЬСКОЙ ОБЛАСТИ "ТУЛЬСКАЯ ОБЛАСТНАЯ СПЕЦИАЛЬНАЯ БИБЛИОТЕКА ДЛЯ СЛЕПЫХ"</t>
  </si>
  <si>
    <t>ИНН 7117500047, КПП 711701001 - МУНИЦИПАЛЬНОЕ КАЗЕННОЕ УЧРЕЖДЕНИЕ КУЛЬТУРЫ "УЗЛОВСКАЯ ГОРОДСКАЯ ЦЕНТРАЛИЗОВАННАЯ БИБЛИОТЕЧНАЯ СИСТЕМА"</t>
  </si>
  <si>
    <t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t>
  </si>
  <si>
    <t>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t>
  </si>
  <si>
    <t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t>
  </si>
  <si>
    <t xml:space="preserve"> ИНН 7132500771, КПП 713201001 - МУНИЦИПАЛЬНОЕ БЮДЖЕТНОЕ УЧРЕЖДЕНИЕ МУНИЦИПАЛЬНОГО ОБРАЗОВАНИЯ ГОРОД ПЛАВСК ПЛАВСКОГО РАЙОНА "ГОРОДСКАЯ БИБЛИОТЕКА"</t>
  </si>
  <si>
    <t>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t>
  </si>
  <si>
    <t>ИНН 7104507380, КПП 710401001 - МУНИЦИПАЛЬНОЕ БЮДЖЕТНОЕ УЧРЕЖДЕНИЕ КУЛЬТУРЫ ДОМ КУЛЬТУРЫ (КЛУБ) "КОСОГОРЕЦ"  г. Тула</t>
  </si>
  <si>
    <t xml:space="preserve"> ИНН 7126012818, КПП 712601001 - ГОСУДАРСТВЕННОЕ УЧРЕЖДЕНИЕ КУЛЬТУРЫ ТУЛЬСКОЙ ОБЛАСТИ "МУЗЕЙ-УСАДЬБА А.Т. БОЛОТОВА "ДВОРЯНИНОВО"</t>
  </si>
  <si>
    <t xml:space="preserve">ИНН 7107027784, КПП 710701001 - ГОСУДАРСТВЕННОЕ УЧРЕЖДЕНИЕ КУЛЬТУРЫ ТУЛЬСКОЙ ОБЛАСТИ "ТУЛЬСКИЙ ГОСУДАРСТВЕННЫЙ ТЕАТР КУКОЛ" </t>
  </si>
  <si>
    <t xml:space="preserve"> ИНН 7107020316, КПП 710701001 - ГОСУДАРСТВЕННОЕ УЧРЕЖДЕНИЕ КУЛЬТУРЫ "ТУЛЬСКАЯ ОБЛАСТНАЯ УНИВЕРСАЛЬНАЯ НАУЧНАЯ БИБЛИОТЕКА"</t>
  </si>
  <si>
    <t>Донской</t>
  </si>
  <si>
    <t>Дубенский район</t>
  </si>
  <si>
    <t>Арсеньевский район</t>
  </si>
  <si>
    <t>Ефремовский район</t>
  </si>
  <si>
    <t>Заокский район</t>
  </si>
  <si>
    <t>Белевский район</t>
  </si>
  <si>
    <t>Кимовский район</t>
  </si>
  <si>
    <t>Богородицкий район</t>
  </si>
  <si>
    <t>Куркинский район</t>
  </si>
  <si>
    <t>Новомосковск</t>
  </si>
  <si>
    <t>Алексинский район</t>
  </si>
  <si>
    <t>Узловский район</t>
  </si>
  <si>
    <t>г. Донской</t>
  </si>
  <si>
    <t>Одоевский район</t>
  </si>
  <si>
    <t>Тепло-Огаревский район</t>
  </si>
  <si>
    <t>Тула</t>
  </si>
  <si>
    <t>Суворовский район</t>
  </si>
  <si>
    <t>Киреевский район</t>
  </si>
  <si>
    <t>Плавский район</t>
  </si>
  <si>
    <t>Ясногорский район</t>
  </si>
  <si>
    <t>Тульская область</t>
  </si>
  <si>
    <t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t>
  </si>
  <si>
    <t xml:space="preserve">№ </t>
  </si>
  <si>
    <t>Район</t>
  </si>
  <si>
    <t>Наименование учреждения</t>
  </si>
  <si>
    <t>ИНН 7106003340, КПП 710601001 - ГОСУДАРСТВЕННОЕ УЧРЕЖДЕНИЕ КУЛЬТУРЫ ТУЛЬСКОЙ ОБЛАСТИ "ТУЛЬСКИЙ ОБЛАСТНОЙ ТЕАТР ЮНОГО ЗРИТЕЛЯ"</t>
  </si>
  <si>
    <t>ИНН 7107028072, КПП 710701001 - ГОСУДАРСТВЕННОЕ УЧРЕЖДЕНИЕ КУЛЬТУРЫ ТУЛЬСКОЙ ОБЛАСТИ "ТУЛЬСКАЯ ОБЛАСТНАЯ ДЕТСКАЯ БИБЛИОТЕКА"</t>
  </si>
  <si>
    <t xml:space="preserve">Рекомендовать учреждению по результатам независимой оценки: </t>
  </si>
  <si>
    <t>ИНН 7114002075, КПП 711401001 - МУНИЦИПАЛЬНОЕ БЮДЖЕТНОЕ УЧРЕЖДЕНИЕ КУЛЬТУРЫ "ЦЕНТРАЛИЗОВАННАЯ БИБЛИОТЕЧНАЯ СИСТЕМА" г. Донской</t>
  </si>
  <si>
    <t>http://tv-donskoy.ucoz.net/</t>
  </si>
  <si>
    <t>электронная почта</t>
  </si>
  <si>
    <t>адрес сайта</t>
  </si>
  <si>
    <t>tv-donskoy@yandex.ru</t>
  </si>
  <si>
    <t>dubna-kultura@rambler.ru</t>
  </si>
  <si>
    <t>http://rckbo-dubna.tls.muzkult.ru/</t>
  </si>
  <si>
    <t>arsbib@yandex.ru</t>
  </si>
  <si>
    <t>http://arsbib.ru/</t>
  </si>
  <si>
    <t>efr.museum@yandex.ru</t>
  </si>
  <si>
    <t>http://erhk-museum.tls.muzkult.ru/</t>
  </si>
  <si>
    <t>zaokbib@yandex.ru</t>
  </si>
  <si>
    <t>http://zmcbs.tls.muzkult.ru/</t>
  </si>
  <si>
    <t>bcmb-belev@rambler.ru</t>
  </si>
  <si>
    <t>http://belev-library.tls.muzkult.ru/</t>
  </si>
  <si>
    <t>museum@admkimovsk.ru</t>
  </si>
  <si>
    <t>http://ikm-kimovsk.tls.muzkult.ru/contacts/</t>
  </si>
  <si>
    <t>administr_tovar@mail.ru</t>
  </si>
  <si>
    <t>mkukgbs@bk.ru
mkuk.gbs@tularegion.org</t>
  </si>
  <si>
    <t>kurkinorck@yandex.ru</t>
  </si>
  <si>
    <t>http://rck-kurkino.tls.muzkult.ru/</t>
  </si>
  <si>
    <t>Kurkinskaya.CBS@tularegion.org</t>
  </si>
  <si>
    <t>http://k-cbs.tls.muzkult.ru/about/</t>
  </si>
  <si>
    <t>Kurkino.Muzey@tularegion.org</t>
  </si>
  <si>
    <t>http://kurkino-m.tls.muzkult.ru/about/</t>
  </si>
  <si>
    <t>kdcnov@mail.ru</t>
  </si>
  <si>
    <t>http://kdcnov.ru/</t>
  </si>
  <si>
    <t>aleksinrdk@yandex.ru</t>
  </si>
  <si>
    <t>http://rdk-aleksin.tls.muzkult.ru/</t>
  </si>
  <si>
    <t>dkmaiskiy.uzl@tularegion.org</t>
  </si>
  <si>
    <t>http://adm-kameneckoe.ru/dkmaiskoe/</t>
  </si>
  <si>
    <t>remeslo9@rambler.ru</t>
  </si>
  <si>
    <t>bogbah@yandex.ru</t>
  </si>
  <si>
    <t>park.uzl@tularegion.org</t>
  </si>
  <si>
    <t>http://mukparkkio.ru/</t>
  </si>
  <si>
    <t>mbyk.ckid.s-z@mail.ru</t>
  </si>
  <si>
    <t>http://mbyk-ck-c-z.wixsite.com/mbyk-ckid</t>
  </si>
  <si>
    <t>adminievlevo@rambler.ru</t>
  </si>
  <si>
    <t>http://bogoroditsk.tulobl.ru/social_sphere/culture/kuldosug/ievl/</t>
  </si>
  <si>
    <t>ars_clab@mail.ru</t>
  </si>
  <si>
    <t>http://ars-ckd.tls.muzkult.ru/</t>
  </si>
  <si>
    <t>bcrkt@mail.ru</t>
  </si>
  <si>
    <t>http://rckt-belev.tls.muzkult.ru/about/</t>
  </si>
  <si>
    <t>buninefr@yandex.ru</t>
  </si>
  <si>
    <t>http://bunin-efr.tls.muzkult.ru/</t>
  </si>
  <si>
    <t>odoev_museum@mail.ru</t>
  </si>
  <si>
    <t>http://www.odoev-museum.ru/</t>
  </si>
  <si>
    <t>domkultury.pgtteploe@mail.ru</t>
  </si>
  <si>
    <t>http://dk-teploe.tls.muzkult.ru/</t>
  </si>
  <si>
    <t>muk_tbs@tularegion.org</t>
  </si>
  <si>
    <t>http://tbclib.ru/</t>
  </si>
  <si>
    <t>suvorovdk@yandex.ru</t>
  </si>
  <si>
    <t>http://dk-suvorov.tls.muzkult.ru/</t>
  </si>
  <si>
    <t>info@tiam-tula.ru</t>
  </si>
  <si>
    <t>http://tiam-tula.ru/</t>
  </si>
  <si>
    <r>
      <t>museum.uzl@tularegion.org</t>
    </r>
    <r>
      <rPr>
        <sz val="11"/>
        <color theme="10"/>
        <rFont val="Calibri"/>
        <family val="2"/>
        <scheme val="minor"/>
      </rPr>
      <t xml:space="preserve">    </t>
    </r>
    <r>
      <rPr>
        <u/>
        <sz val="11"/>
        <color theme="10"/>
        <rFont val="Calibri"/>
        <family val="2"/>
        <scheme val="minor"/>
      </rPr>
      <t>uzlowskij.muzej@yandex.ru</t>
    </r>
  </si>
  <si>
    <t>http://uzlmuseum.ru/</t>
  </si>
  <si>
    <t>teatr.uzl@tularegion.org</t>
  </si>
  <si>
    <t>http://mykmlt.ru/</t>
  </si>
  <si>
    <t>ugcbs.uzl@tularegion.org</t>
  </si>
  <si>
    <t>http://biblioteka-uzl.ru/</t>
  </si>
  <si>
    <t>telemolva@mail.ru</t>
  </si>
  <si>
    <t>http://www.telemolva.ru/</t>
  </si>
  <si>
    <t>cbs_kireevsk@mail.ru</t>
  </si>
  <si>
    <t>http://kir-rcbs.ucoz.net/</t>
  </si>
  <si>
    <t>kireevskrdk@yandex.ru</t>
  </si>
  <si>
    <t>http://k-rdk.tls.muzkult.ru/</t>
  </si>
  <si>
    <t>museum.nmsk@mail.ru</t>
  </si>
  <si>
    <t>http://museum-nmsk.ru/</t>
  </si>
  <si>
    <t>plavsk.museum@yandex.ru</t>
  </si>
  <si>
    <t>http://plavsk.museum.lbihost.ru/</t>
  </si>
  <si>
    <t>aks0505@rambler.ru    plavskdk@gmail.com</t>
  </si>
  <si>
    <t>http://plavskdk.ru/</t>
  </si>
  <si>
    <t>plavskcbs@mail.ru</t>
  </si>
  <si>
    <t>http://plavskcbs.lbihost.ru/</t>
  </si>
  <si>
    <t>gkzmuk@mail.ru</t>
  </si>
  <si>
    <t>http://gkz-tula.ru/</t>
  </si>
  <si>
    <t>muk-orni1992@yandex.ru</t>
  </si>
  <si>
    <t>http://orkestr-tula.ru/</t>
  </si>
  <si>
    <t>info@teatr-ermitazh.ru</t>
  </si>
  <si>
    <t>http://www.teatr-ermitazh.ru/</t>
  </si>
  <si>
    <t>kultast-fandushina@yandex.ru</t>
  </si>
  <si>
    <t>http://ckd-astapovo.tls.muzkult.ru/</t>
  </si>
  <si>
    <t>ased_mo_donskoy@tularegion.ru</t>
  </si>
  <si>
    <t>http://biblioteka-don.ru/</t>
  </si>
  <si>
    <t>DK-Molodcova@yandex.ru</t>
  </si>
  <si>
    <t>http://molodtsova.3dn.ru/</t>
  </si>
  <si>
    <t>dkkosogorets@yandex.ru</t>
  </si>
  <si>
    <t>http://kosogorec.ru/</t>
  </si>
  <si>
    <t>suvorov.library@mail.ru</t>
  </si>
  <si>
    <t>http://cbs-suvorov.ucoz.ru/</t>
  </si>
  <si>
    <t>biblioteka.uzl@tularegion.org</t>
  </si>
  <si>
    <t>http://biblioteka.tls.muzkult.ru/</t>
  </si>
  <si>
    <t>RBVeres@yandex.ru</t>
  </si>
  <si>
    <t>http://lib-yasnogorsk.a2b2.ru/</t>
  </si>
  <si>
    <t>bolotov.muzey@tularegion.ru</t>
  </si>
  <si>
    <t>http://bolotova.wox.ru/</t>
  </si>
  <si>
    <t>teatrkukol@tularegion.ru</t>
  </si>
  <si>
    <t>http://www.tgtk.org/</t>
  </si>
  <si>
    <t>guk.tounb@tularegion.ru</t>
  </si>
  <si>
    <t>http://tounb.ru</t>
  </si>
  <si>
    <t>teatrtuz@tularegion.ru</t>
  </si>
  <si>
    <t>www.tulatuz.ru</t>
  </si>
  <si>
    <t>todb@tularegion.ru</t>
  </si>
  <si>
    <t>tosbs@tularegion.ru</t>
  </si>
  <si>
    <t>http://tosbs.ru</t>
  </si>
  <si>
    <t>телефон</t>
  </si>
  <si>
    <t>8 (48746) 5-05-00 8 (48746) 5-14-79</t>
  </si>
  <si>
    <t>8 (48732) 2-10-91</t>
  </si>
  <si>
    <t xml:space="preserve">8 (48733) 2-14-40
</t>
  </si>
  <si>
    <t>8 (48741) 6-54-07</t>
  </si>
  <si>
    <t>8 (48734) 2-84-46   8 (48734) 2-84-35</t>
  </si>
  <si>
    <t>8 (48742) 4-14-29</t>
  </si>
  <si>
    <t>8 (48735) 5-73-33</t>
  </si>
  <si>
    <t>8-962-275-21-79</t>
  </si>
  <si>
    <t>8(48761)2-32-40</t>
  </si>
  <si>
    <t>8 (48743) 5-22-04</t>
  </si>
  <si>
    <t>8 (48743) 5 12 92</t>
  </si>
  <si>
    <t>8 (48743) 5-13-56</t>
  </si>
  <si>
    <t xml:space="preserve">8(48762) 4-27-62 </t>
  </si>
  <si>
    <t xml:space="preserve">8 (48753) 6-18-25  8 (48753) 6-07-66 </t>
  </si>
  <si>
    <t>8(48731)7-92-35</t>
  </si>
  <si>
    <t>8 (48761) 2-31-08</t>
  </si>
  <si>
    <t>8(48761) 4-31-20</t>
  </si>
  <si>
    <t>8 (48731) 5-97-68</t>
  </si>
  <si>
    <t>8 (48746) 7-13-75 8 (48746) 7-14-31</t>
  </si>
  <si>
    <t>8 (48761) 3-27-43</t>
  </si>
  <si>
    <t>8 (48733) 2-11-48</t>
  </si>
  <si>
    <t>7 (48742) 4-10-39</t>
  </si>
  <si>
    <t>8 (48741) 6-64-44</t>
  </si>
  <si>
    <t>8 (48736) 4-16-81</t>
  </si>
  <si>
    <t>8 (48755) 2-16-35</t>
  </si>
  <si>
    <t>8(4872) 55-42-66</t>
  </si>
  <si>
    <t>8 (48763) 2-35-75</t>
  </si>
  <si>
    <t>8 (4872) 70-40-58 8 (4872) 31-26-61</t>
  </si>
  <si>
    <t>8 (48731) 6-34-04</t>
  </si>
  <si>
    <t>8 (48731) 6-49-34</t>
  </si>
  <si>
    <t xml:space="preserve">8 (48731) 6-15-85 8 (48731) 6-64-55 </t>
  </si>
  <si>
    <t>8 (48754) 6-27-56</t>
  </si>
  <si>
    <t>8(48754) 6-23-94</t>
  </si>
  <si>
    <t>8 (48754) 615-87</t>
  </si>
  <si>
    <t>8 (48762) 6-03-78</t>
  </si>
  <si>
    <t>8(48752) 2-22-65</t>
  </si>
  <si>
    <t>8 (48752) 2-16-22     8 (48752) 2-23-85</t>
  </si>
  <si>
    <t>8 (48752)2-14-30  8(48752)2-11-94</t>
  </si>
  <si>
    <t>8 (4872) 55-05-31</t>
  </si>
  <si>
    <t>8 (4872) 34-36-74   8 (4872) 47-07-38</t>
  </si>
  <si>
    <t>8 (4872) 41-27-32      8 (4872) 41-95-77</t>
  </si>
  <si>
    <t>8 (48733) 218-48</t>
  </si>
  <si>
    <t>8 (48746) 5-07-68</t>
  </si>
  <si>
    <t>8 (48746) 5-26-20</t>
  </si>
  <si>
    <t>8 (4872) 23-69-62</t>
  </si>
  <si>
    <t>8  (48763) 2-07-31</t>
  </si>
  <si>
    <t>8 (48731) 7-20-37</t>
  </si>
  <si>
    <t>8 (48766) 2-59-72</t>
  </si>
  <si>
    <t>8 (48734) 2-65-11    8 (48734) 2-65-25</t>
  </si>
  <si>
    <t>8 (4872) 31-20-97</t>
  </si>
  <si>
    <t>8 (4872) 36-41-29</t>
  </si>
  <si>
    <t>8 (4872) 55-78-77</t>
  </si>
  <si>
    <t>8 (4872) 31-99-22</t>
  </si>
  <si>
    <t>8 (4872) 41-66-14</t>
  </si>
  <si>
    <t xml:space="preserve">1. Организовать работу по модерации страницы учреждения на сайте уполномоченного органа, в т. ч. размещение информации об услугах, предоставляемых учреждением.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учреждении;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3.  Предусмотреть возможность создания собственного сайта учреждения.    
</t>
  </si>
  <si>
    <t xml:space="preserve">1. Предусмотреть: 
- обеспечение  доступа посетителей учреждения к сети Интернет посредством беспроводной сети Wi-Fi; 
- благоустройство территории, установку дополнительных посадочных мест для посетителей,  обеспечение возможностей посещения мероприятий инвалидами; 
- проведение семинаров с работниками учреждения по вопросу улучшения качества обслуживания населения, курсы повышения квалификации;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</si>
  <si>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</si>
  <si>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</si>
  <si>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</si>
  <si>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и расширение дополнительных услуг; 
- мероприятия, направленные на развитие электронных сервисов учреждения;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</si>
  <si>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организацию/развитие дополнительных услуг; 
- проведение семинаров с работниками учреждения по вопросу улучшения качества обслуживания населения, курсы повышения квалификации; 
- совершенствование процедуры покупки (бронирования) билетов; 
- развитие/расширение электронных сервисов учреждения;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</si>
  <si>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размещение на сайте библиотеки информации о новых изданиях; 
- пополнение книжного фонда;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</si>
  <si>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</si>
  <si>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</si>
  <si>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</si>
  <si>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предстоящих представлениях и постановках.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повышение качества и содержания полиграфических материалов учреждения;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</si>
  <si>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</si>
  <si>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 электронных сервисов учреждения, в т.ч.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</si>
  <si>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сайта: 
- модерация, в т. ч. публикация на сайте  информации о новых изданиях; 
- развитие электронных сервисов учреждения, в т. ч. электронного каталога;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</si>
  <si>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</si>
  <si>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и модерации сайта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</si>
  <si>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</si>
  <si>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</si>
  <si>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создать систему контекстного поиска по сайту.
2. Предусмотреть: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</si>
  <si>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</si>
  <si>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обеспечение посетителям учреждения доступ к сети Интернет посредством беспроводной сети Wi-Fi;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</si>
  <si>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администрирование,
- модернизацию сайта, в т.ч. добавление новых разделов, отражающих деятельность учреждения;
- модерацию сайта, в т.ч. публикацию информации о новых изданиях; 
2. Предусмотреть: 
- проведение семинаров с работниками учреждения по вопросу улучшения качества обслуживания населения; 
- развитие электронного каталога;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</si>
  <si>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активизировать работу по информированию о проводимых мероприятиях;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</si>
  <si>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</si>
  <si>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расширение перечня дополнительных услуг;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</si>
  <si>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стоимости  дополнительных услуг,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</si>
  <si>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сайта: 
- модерация, в т. ч. публикация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</si>
  <si>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</si>
  <si>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модернизации и модерации страницы учреждения на сайте уполномоченного органа, в т. ч. добавление новых разделов, отражающих деятельность учреждения;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</si>
  <si>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и модерации страницы учреждения на сайте уполномоченного органа, в т. ч. публикация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создание  условий для пользования услугами Интернет в библиотеках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</si>
  <si>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</si>
  <si>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новых изданиях; 
2. Активизировать работу по информированию о проводимых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</si>
  <si>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</si>
  <si>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</si>
  <si>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модернизированию  и модерации страницы учреждения на сайте уполномоченного органа, в т. ч. добавление новых разделов, отражающих деятельность учреждения;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обеспечение посетителям учреждения доступ к сети Интернет посредством беспроводной сети Wi-Fi;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</si>
  <si>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а также приобретение необходимого оборудования, инвентаря для работы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</si>
  <si>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и модерации страницы учреждения на сайте уполномоченного органа, в т. ч.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</si>
  <si>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</si>
  <si>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(годовой и текущий планы работы, положения о проведении районных мероприятий и т.д.).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</si>
  <si>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обеспечение посетителям учреждения доступ к сети Интернет посредством беспроводной сети Wi-Fi;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</si>
  <si>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учреждения, в т. ч. установке версии для слабовидящих. 
2. Активизировать работу по информированию о проводимых учреждением выставках и экспозициях.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</si>
  <si>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</si>
  <si>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мероприятиях.
2. Предусмотреть: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</si>
  <si>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</si>
  <si>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обеспечение посетителям учреждения доступ к сети Интернет посредством беспроводной сети Wi-Fi;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</si>
  <si>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</si>
  <si>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учреждения, в т. ч. установке версии для слабовидящих, публикации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развитие и расширение дополнительных услуг;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</si>
  <si>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(планы работы - годовой и текущий, положения о проведении районных мероприятий и т.д.).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</si>
  <si>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 модернизация, в т. ч. добавить раздел для направления предложений, схему проезда; 
- модерация, в т. ч.  публикация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пополнение книжного фонда;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</si>
  <si>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в т. ч. создание раздела обратной связи «Вопрос – ответ» с возможностью оставлять комментарии. 
2. Предусмотреть: 
- проведение семинаров с работниками учреждения по вопросу улучшения качества обслуживания населения, курсы повышения квалификации;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</si>
  <si>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 модернизация, в т. ч. создание раздела "Независимая оценка качества предоставления услуг", "Раздел для направления предложений по улучшению качества услуг"; 
2. Предусмотреть: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</si>
  <si>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https://bogoroditsk.tularegion.ru/press_center/kultura/kultura-deyatelnost/</t>
  </si>
  <si>
    <t>ИНН 7114006369, КПП 711401001 - МУНИЦИПАЛЬНОЕ БЮДЖЕТНОЕ УЧРЕЖДЕНИЕ КУЛЬТУРЫ "ДОМ КУЛЬТУРЫ ИМЕНИ МОЛОДЦОВА"</t>
  </si>
  <si>
    <t>http://todbtula.ru</t>
  </si>
</sst>
</file>

<file path=xl/styles.xml><?xml version="1.0" encoding="utf-8"?>
<styleSheet xmlns="http://schemas.openxmlformats.org/spreadsheetml/2006/main">
  <numFmts count="1">
    <numFmt numFmtId="164" formatCode="0.0"/>
  </numFmts>
  <fonts count="20">
    <font>
      <sz val="10"/>
      <name val="Arial"/>
    </font>
    <font>
      <b/>
      <sz val="12"/>
      <name val="Times New Roman"/>
      <family val="1"/>
      <charset val="204"/>
    </font>
    <font>
      <i/>
      <sz val="12"/>
      <name val="Times New Roman"/>
      <family val="1"/>
      <charset val="204"/>
    </font>
    <font>
      <sz val="12"/>
      <name val="Times New Roman"/>
      <family val="1"/>
      <charset val="204"/>
    </font>
    <font>
      <sz val="10"/>
      <name val="Arial"/>
      <family val="2"/>
      <charset val="204"/>
    </font>
    <font>
      <b/>
      <sz val="12"/>
      <name val="Times New Roman"/>
      <family val="1"/>
      <charset val="204"/>
    </font>
    <font>
      <b/>
      <sz val="11"/>
      <name val="Times New Roman"/>
      <family val="1"/>
      <charset val="204"/>
    </font>
    <font>
      <sz val="11"/>
      <name val="Times New Roman"/>
      <family val="1"/>
      <charset val="204"/>
    </font>
    <font>
      <sz val="11"/>
      <color indexed="9"/>
      <name val="Times New Roman"/>
      <family val="1"/>
      <charset val="204"/>
    </font>
    <font>
      <sz val="11"/>
      <name val="Arial"/>
      <family val="2"/>
      <charset val="204"/>
    </font>
    <font>
      <sz val="10"/>
      <name val="Times New Roman"/>
      <family val="1"/>
      <charset val="204"/>
    </font>
    <font>
      <sz val="14"/>
      <name val="Times New Roman"/>
      <family val="1"/>
      <charset val="204"/>
    </font>
    <font>
      <sz val="9"/>
      <name val="Times New Roman"/>
      <family val="1"/>
      <charset val="204"/>
    </font>
    <font>
      <sz val="12"/>
      <name val="Arial"/>
      <family val="2"/>
      <charset val="204"/>
    </font>
    <font>
      <sz val="12"/>
      <color rgb="FF000000"/>
      <name val="Times New Roman"/>
      <family val="1"/>
      <charset val="204"/>
    </font>
    <font>
      <u/>
      <sz val="10"/>
      <color theme="10"/>
      <name val="Arial"/>
      <family val="2"/>
      <charset val="204"/>
    </font>
    <font>
      <b/>
      <sz val="10"/>
      <color theme="1"/>
      <name val="Times New Roman"/>
      <family val="1"/>
      <charset val="204"/>
    </font>
    <font>
      <u/>
      <sz val="11"/>
      <color theme="10"/>
      <name val="Calibri"/>
      <family val="2"/>
      <scheme val="minor"/>
    </font>
    <font>
      <sz val="11"/>
      <color theme="10"/>
      <name val="Calibri"/>
      <family val="2"/>
      <scheme val="minor"/>
    </font>
    <font>
      <sz val="12"/>
      <color theme="1"/>
      <name val="Calibri"/>
      <family val="2"/>
      <scheme val="minor"/>
    </font>
  </fonts>
  <fills count="14">
    <fill>
      <patternFill patternType="none"/>
    </fill>
    <fill>
      <patternFill patternType="gray125"/>
    </fill>
    <fill>
      <patternFill patternType="solid">
        <fgColor indexed="60"/>
        <bgColor indexed="64"/>
      </patternFill>
    </fill>
    <fill>
      <patternFill patternType="solid">
        <fgColor indexed="61"/>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99">
    <xf numFmtId="0" fontId="0" fillId="0" borderId="0" xfId="0"/>
    <xf numFmtId="0" fontId="4" fillId="0" borderId="0" xfId="0" applyFont="1" applyAlignment="1">
      <alignment vertical="top" wrapText="1"/>
    </xf>
    <xf numFmtId="0" fontId="0" fillId="0" borderId="0" xfId="0"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4" fillId="0" borderId="1" xfId="0" applyFont="1" applyBorder="1" applyAlignment="1">
      <alignment vertical="center" wrapText="1"/>
    </xf>
    <xf numFmtId="0" fontId="3" fillId="7" borderId="2" xfId="0" applyFont="1" applyFill="1" applyBorder="1" applyAlignment="1">
      <alignment vertical="center" wrapText="1"/>
    </xf>
    <xf numFmtId="0" fontId="3"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0" applyFont="1" applyFill="1" applyBorder="1" applyAlignment="1">
      <alignment horizontal="justify" vertical="center" wrapText="1"/>
    </xf>
    <xf numFmtId="0" fontId="14" fillId="7" borderId="1" xfId="0" applyFont="1" applyFill="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5" fillId="8" borderId="6"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49" fontId="3" fillId="7" borderId="6"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10" borderId="7" xfId="0"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0" fontId="3" fillId="7" borderId="7" xfId="0" applyFont="1" applyFill="1" applyBorder="1" applyAlignment="1">
      <alignment vertical="center" wrapText="1"/>
    </xf>
    <xf numFmtId="0" fontId="5" fillId="8" borderId="7" xfId="0" applyFont="1" applyFill="1" applyBorder="1" applyAlignment="1">
      <alignment vertical="center" wrapText="1"/>
    </xf>
    <xf numFmtId="0" fontId="3" fillId="0" borderId="9" xfId="0" applyFont="1" applyBorder="1" applyAlignment="1">
      <alignment horizontal="center" vertical="center" wrapText="1"/>
    </xf>
    <xf numFmtId="0" fontId="5" fillId="0" borderId="10" xfId="0" applyFont="1" applyBorder="1" applyAlignment="1">
      <alignment horizontal="right" vertical="center" wrapText="1"/>
    </xf>
    <xf numFmtId="0" fontId="3" fillId="0" borderId="10" xfId="0" applyFont="1" applyBorder="1" applyAlignment="1">
      <alignment horizontal="center" vertical="center" wrapText="1"/>
    </xf>
    <xf numFmtId="164" fontId="3" fillId="10" borderId="1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3" fillId="11" borderId="1" xfId="0" applyFont="1" applyFill="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0" xfId="0" applyAlignment="1">
      <alignment horizontal="center"/>
    </xf>
    <xf numFmtId="164" fontId="5" fillId="3" borderId="1" xfId="0" applyNumberFormat="1" applyFont="1" applyFill="1" applyBorder="1" applyAlignment="1">
      <alignment horizontal="right" wrapText="1"/>
    </xf>
    <xf numFmtId="164" fontId="5" fillId="0" borderId="1" xfId="0" applyNumberFormat="1" applyFont="1" applyBorder="1" applyAlignment="1">
      <alignment horizontal="right"/>
    </xf>
    <xf numFmtId="164" fontId="5" fillId="0" borderId="1" xfId="0" applyNumberFormat="1" applyFont="1" applyBorder="1" applyAlignment="1">
      <alignment horizontal="right" wrapText="1"/>
    </xf>
    <xf numFmtId="0" fontId="6" fillId="4" borderId="15" xfId="0" applyFont="1" applyFill="1" applyBorder="1" applyAlignment="1">
      <alignment horizontal="center" vertical="center" wrapText="1"/>
    </xf>
    <xf numFmtId="0" fontId="7" fillId="2" borderId="15" xfId="0" applyFont="1" applyFill="1" applyBorder="1" applyAlignment="1">
      <alignment horizontal="center" vertical="top" wrapText="1"/>
    </xf>
    <xf numFmtId="0" fontId="9" fillId="0" borderId="0" xfId="0" applyFont="1"/>
    <xf numFmtId="164" fontId="5" fillId="12" borderId="1" xfId="0" applyNumberFormat="1" applyFont="1" applyFill="1" applyBorder="1" applyAlignment="1">
      <alignment horizontal="right" wrapText="1"/>
    </xf>
    <xf numFmtId="164" fontId="5" fillId="12" borderId="1" xfId="0" applyNumberFormat="1" applyFont="1" applyFill="1" applyBorder="1" applyAlignment="1">
      <alignment horizontal="right"/>
    </xf>
    <xf numFmtId="0" fontId="0" fillId="12" borderId="0" xfId="0" applyFill="1" applyAlignment="1">
      <alignment vertical="center"/>
    </xf>
    <xf numFmtId="0" fontId="0" fillId="12" borderId="0" xfId="0" applyFill="1"/>
    <xf numFmtId="0" fontId="11" fillId="0" borderId="0" xfId="0" applyFont="1"/>
    <xf numFmtId="0" fontId="12" fillId="0" borderId="0" xfId="0" applyFont="1"/>
    <xf numFmtId="0" fontId="3" fillId="12" borderId="1" xfId="0" applyFont="1" applyFill="1" applyBorder="1" applyAlignment="1">
      <alignment horizontal="center" vertical="top" wrapText="1"/>
    </xf>
    <xf numFmtId="0" fontId="3" fillId="0" borderId="1" xfId="0" applyFont="1" applyBorder="1" applyAlignment="1">
      <alignment horizontal="center" vertical="top"/>
    </xf>
    <xf numFmtId="0" fontId="3" fillId="12" borderId="2" xfId="0" applyFont="1" applyFill="1" applyBorder="1" applyAlignment="1">
      <alignment horizontal="center" vertical="top" wrapText="1"/>
    </xf>
    <xf numFmtId="0" fontId="0" fillId="0" borderId="0" xfId="0" applyAlignment="1">
      <alignment horizontal="center" vertical="center"/>
    </xf>
    <xf numFmtId="0" fontId="3" fillId="0" borderId="7" xfId="0" applyFont="1" applyFill="1" applyBorder="1" applyAlignment="1">
      <alignment horizontal="center" vertical="center" wrapText="1"/>
    </xf>
    <xf numFmtId="164" fontId="5" fillId="10" borderId="11" xfId="0" applyNumberFormat="1"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49" fontId="3" fillId="13" borderId="6" xfId="0" applyNumberFormat="1" applyFont="1" applyFill="1" applyBorder="1" applyAlignment="1">
      <alignment horizontal="center" vertical="center" wrapText="1"/>
    </xf>
    <xf numFmtId="0" fontId="3" fillId="13" borderId="1" xfId="0" applyFont="1" applyFill="1" applyBorder="1" applyAlignment="1">
      <alignment vertical="center" wrapText="1"/>
    </xf>
    <xf numFmtId="0" fontId="3" fillId="13" borderId="1"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2" xfId="0" applyFont="1" applyFill="1" applyBorder="1" applyAlignment="1">
      <alignment vertical="center" wrapText="1"/>
    </xf>
    <xf numFmtId="0" fontId="3" fillId="13" borderId="1" xfId="0" applyFont="1" applyFill="1" applyBorder="1" applyAlignment="1">
      <alignment horizontal="justify" vertical="center" wrapText="1"/>
    </xf>
    <xf numFmtId="0" fontId="4" fillId="0" borderId="0" xfId="0" applyFont="1"/>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0" borderId="0" xfId="0" applyFont="1"/>
    <xf numFmtId="0" fontId="10" fillId="1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164" fontId="5" fillId="0" borderId="1" xfId="0" applyNumberFormat="1" applyFont="1" applyFill="1" applyBorder="1" applyAlignment="1">
      <alignment horizontal="right"/>
    </xf>
    <xf numFmtId="0" fontId="3" fillId="0" borderId="1" xfId="0" applyFont="1" applyFill="1" applyBorder="1" applyAlignment="1">
      <alignment horizontal="center" vertical="top"/>
    </xf>
    <xf numFmtId="164" fontId="5" fillId="0" borderId="1" xfId="0" applyNumberFormat="1" applyFont="1" applyFill="1" applyBorder="1" applyAlignment="1">
      <alignment horizontal="right" wrapText="1"/>
    </xf>
    <xf numFmtId="0" fontId="0" fillId="0" borderId="0" xfId="0" applyFill="1"/>
    <xf numFmtId="0" fontId="0" fillId="0" borderId="0" xfId="0" applyAlignment="1">
      <alignment vertical="center"/>
    </xf>
    <xf numFmtId="0" fontId="0" fillId="0" borderId="1" xfId="0" applyBorder="1" applyAlignment="1">
      <alignment horizontal="center" vertical="center"/>
    </xf>
    <xf numFmtId="0" fontId="0" fillId="12" borderId="1" xfId="0" applyFill="1" applyBorder="1" applyAlignment="1">
      <alignment horizontal="center" vertical="center"/>
    </xf>
    <xf numFmtId="0" fontId="3" fillId="12" borderId="1" xfId="0" applyFont="1" applyFill="1" applyBorder="1" applyAlignment="1">
      <alignment horizontal="center" vertical="center" wrapText="1"/>
    </xf>
    <xf numFmtId="0" fontId="3" fillId="0" borderId="0" xfId="0" applyFont="1" applyAlignment="1">
      <alignment horizontal="justify" vertical="center"/>
    </xf>
    <xf numFmtId="0" fontId="1" fillId="0" borderId="0" xfId="0" applyFont="1" applyAlignment="1">
      <alignment horizontal="justify" vertical="center"/>
    </xf>
    <xf numFmtId="0" fontId="7" fillId="0" borderId="0" xfId="0" applyFont="1" applyBorder="1" applyAlignment="1">
      <alignment horizontal="justify" vertical="center" wrapText="1"/>
    </xf>
    <xf numFmtId="0" fontId="0" fillId="0" borderId="0" xfId="0" applyBorder="1"/>
    <xf numFmtId="0" fontId="3" fillId="0" borderId="0" xfId="0" applyFont="1" applyAlignment="1">
      <alignment horizontal="right" vertical="top"/>
    </xf>
    <xf numFmtId="0" fontId="3" fillId="0" borderId="0" xfId="0" applyFont="1" applyBorder="1" applyAlignment="1">
      <alignment horizontal="justify" vertical="top" wrapText="1"/>
    </xf>
    <xf numFmtId="0" fontId="14" fillId="0" borderId="0" xfId="0" applyFont="1" applyBorder="1" applyAlignment="1">
      <alignment horizontal="justify" vertical="top" wrapText="1"/>
    </xf>
    <xf numFmtId="0" fontId="14" fillId="0" borderId="0" xfId="0" applyFont="1" applyBorder="1" applyAlignment="1">
      <alignment vertical="top" wrapText="1"/>
    </xf>
    <xf numFmtId="0" fontId="3" fillId="0" borderId="0" xfId="0" applyFont="1" applyBorder="1" applyAlignment="1">
      <alignment vertical="center" wrapText="1"/>
    </xf>
    <xf numFmtId="0" fontId="3" fillId="7" borderId="2" xfId="0" applyFont="1" applyFill="1" applyBorder="1" applyAlignment="1">
      <alignment horizontal="center" vertical="center" wrapText="1"/>
    </xf>
    <xf numFmtId="0" fontId="3" fillId="0" borderId="26" xfId="0" applyFont="1" applyBorder="1" applyAlignment="1">
      <alignment horizontal="center" vertical="center" wrapText="1"/>
    </xf>
    <xf numFmtId="0" fontId="5" fillId="8" borderId="1" xfId="0" applyFont="1" applyFill="1" applyBorder="1" applyAlignment="1">
      <alignment horizontal="left" vertical="center" wrapText="1"/>
    </xf>
    <xf numFmtId="164" fontId="3"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Fill="1" applyAlignment="1">
      <alignment horizontal="center"/>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1" applyBorder="1" applyAlignment="1">
      <alignment horizontal="center" vertical="center" wrapText="1"/>
    </xf>
    <xf numFmtId="0" fontId="15" fillId="10" borderId="1" xfId="1" applyFill="1" applyBorder="1" applyAlignment="1">
      <alignment horizontal="center" vertical="center" wrapText="1"/>
    </xf>
    <xf numFmtId="0" fontId="19" fillId="0" borderId="1" xfId="0" applyFont="1" applyBorder="1" applyAlignment="1">
      <alignment horizontal="center" vertical="center" wrapText="1"/>
    </xf>
    <xf numFmtId="0" fontId="19" fillId="8"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0" borderId="0" xfId="0" applyFont="1" applyBorder="1" applyAlignment="1">
      <alignment vertical="center" wrapText="1"/>
    </xf>
    <xf numFmtId="0" fontId="3" fillId="0" borderId="0" xfId="0" applyFont="1" applyAlignment="1">
      <alignment horizontal="justify" vertical="center" wrapText="1"/>
    </xf>
    <xf numFmtId="0" fontId="0" fillId="0" borderId="1" xfId="0" applyFill="1" applyBorder="1" applyAlignment="1">
      <alignment horizontal="center" vertical="center"/>
    </xf>
    <xf numFmtId="0" fontId="1" fillId="0" borderId="0" xfId="0" applyFont="1" applyAlignment="1">
      <alignment vertical="center"/>
    </xf>
    <xf numFmtId="164" fontId="1" fillId="10" borderId="1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0" fillId="0" borderId="7" xfId="0" applyBorder="1" applyAlignment="1">
      <alignment horizontal="center" vertical="center"/>
    </xf>
    <xf numFmtId="164" fontId="1" fillId="0" borderId="11"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1" fillId="8" borderId="6"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10" xfId="0" applyFont="1" applyBorder="1" applyAlignment="1">
      <alignment horizontal="right" vertical="center" wrapText="1"/>
    </xf>
    <xf numFmtId="0" fontId="1" fillId="8" borderId="1"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1" fillId="4"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2" fillId="0" borderId="0" xfId="0" applyFont="1" applyAlignment="1">
      <alignment vertical="center" wrapText="1"/>
    </xf>
    <xf numFmtId="0" fontId="1" fillId="6" borderId="16"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6" xfId="0" applyFont="1" applyFill="1" applyBorder="1" applyAlignment="1">
      <alignment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8" borderId="21"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164" fontId="5" fillId="8" borderId="2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14" fillId="0" borderId="0" xfId="0" applyFont="1" applyBorder="1" applyAlignment="1">
      <alignment horizontal="left" vertical="center" wrapText="1"/>
    </xf>
    <xf numFmtId="0" fontId="1" fillId="8" borderId="2"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8" borderId="21" xfId="0"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164" fontId="5" fillId="8" borderId="1" xfId="0" applyNumberFormat="1" applyFont="1" applyFill="1" applyBorder="1" applyAlignment="1">
      <alignment horizontal="center" vertical="center" wrapText="1"/>
    </xf>
    <xf numFmtId="164" fontId="5" fillId="8" borderId="7"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0" fontId="5" fillId="8" borderId="22"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2CDDC"/>
      <rgbColor rgb="00B7DEE8"/>
      <rgbColor rgb="00DAEEF3"/>
      <rgbColor rgb="00EEECE1"/>
      <rgbColor rgb="00F2F2F2"/>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6" Type="http://schemas.openxmlformats.org/officeDocument/2006/relationships/hyperlink" Target="mailto:kultast-fandushina@yandex.ru" TargetMode="External"/><Relationship Id="rId21" Type="http://schemas.openxmlformats.org/officeDocument/2006/relationships/hyperlink" Target="http://lib-yasnogorsk.a2b2.ru/" TargetMode="External"/><Relationship Id="rId42" Type="http://schemas.openxmlformats.org/officeDocument/2006/relationships/hyperlink" Target="mailto:cbs_kireevsk@mail.ru" TargetMode="External"/><Relationship Id="rId47" Type="http://schemas.openxmlformats.org/officeDocument/2006/relationships/hyperlink" Target="mailto:biblioteka.uzl@tularegion.org" TargetMode="External"/><Relationship Id="rId63" Type="http://schemas.openxmlformats.org/officeDocument/2006/relationships/hyperlink" Target="mailto:odoev_museum@mail.ru" TargetMode="External"/><Relationship Id="rId68" Type="http://schemas.openxmlformats.org/officeDocument/2006/relationships/hyperlink" Target="http://ars-ckd.tls.muzkult.ru/" TargetMode="External"/><Relationship Id="rId84" Type="http://schemas.openxmlformats.org/officeDocument/2006/relationships/hyperlink" Target="http://kurkino-m.tls.muzkult.ru/about/" TargetMode="External"/><Relationship Id="rId89" Type="http://schemas.openxmlformats.org/officeDocument/2006/relationships/hyperlink" Target="mailto:kurkinorck@yandex.ru" TargetMode="External"/><Relationship Id="rId7" Type="http://schemas.openxmlformats.org/officeDocument/2006/relationships/hyperlink" Target="mailto:adminievlevo@rambler.ru" TargetMode="External"/><Relationship Id="rId71" Type="http://schemas.openxmlformats.org/officeDocument/2006/relationships/hyperlink" Target="http://mbyk-ck-c-z.wixsite.com/mbyk-ckid" TargetMode="External"/><Relationship Id="rId92" Type="http://schemas.openxmlformats.org/officeDocument/2006/relationships/hyperlink" Target="https://bogoroditsk.tularegion.ru/press_center/kultura/kultura-deyatelnost/" TargetMode="External"/><Relationship Id="rId2" Type="http://schemas.openxmlformats.org/officeDocument/2006/relationships/hyperlink" Target="mailto:DK-Molodcova@yandex.ru" TargetMode="External"/><Relationship Id="rId16" Type="http://schemas.openxmlformats.org/officeDocument/2006/relationships/hyperlink" Target="http://www.tulatuz.ru/" TargetMode="External"/><Relationship Id="rId29" Type="http://schemas.openxmlformats.org/officeDocument/2006/relationships/hyperlink" Target="http://www.teatr-ermitazh.ru/" TargetMode="External"/><Relationship Id="rId11" Type="http://schemas.openxmlformats.org/officeDocument/2006/relationships/hyperlink" Target="mailto:tosbs@tularegion.ru" TargetMode="External"/><Relationship Id="rId24" Type="http://schemas.openxmlformats.org/officeDocument/2006/relationships/hyperlink" Target="http://kosogorec.ru/" TargetMode="External"/><Relationship Id="rId32" Type="http://schemas.openxmlformats.org/officeDocument/2006/relationships/hyperlink" Target="http://gkz-tula.ru/" TargetMode="External"/><Relationship Id="rId37" Type="http://schemas.openxmlformats.org/officeDocument/2006/relationships/hyperlink" Target="mailto:plavsk.museum@yandex.ru" TargetMode="External"/><Relationship Id="rId40" Type="http://schemas.openxmlformats.org/officeDocument/2006/relationships/hyperlink" Target="mailto:museum.nmsk@mail.ru" TargetMode="External"/><Relationship Id="rId45" Type="http://schemas.openxmlformats.org/officeDocument/2006/relationships/hyperlink" Target="mailto:ugcbs.uzl@tularegion.org" TargetMode="External"/><Relationship Id="rId53" Type="http://schemas.openxmlformats.org/officeDocument/2006/relationships/hyperlink" Target="mailto:museum.uzl@tularegion.org" TargetMode="External"/><Relationship Id="rId58" Type="http://schemas.openxmlformats.org/officeDocument/2006/relationships/hyperlink" Target="http://dk-suvorov.tls.muzkult.ru/" TargetMode="External"/><Relationship Id="rId66" Type="http://schemas.openxmlformats.org/officeDocument/2006/relationships/hyperlink" Target="http://bunin-efr.tls.muzkult.ru/" TargetMode="External"/><Relationship Id="rId74" Type="http://schemas.openxmlformats.org/officeDocument/2006/relationships/hyperlink" Target="https://bogoroditsk.tularegion.ru/press_center/kultura/kultura-deyatelnost/" TargetMode="External"/><Relationship Id="rId79" Type="http://schemas.openxmlformats.org/officeDocument/2006/relationships/hyperlink" Target="http://adm-kameneckoe.ru/dkmaiskoe/" TargetMode="External"/><Relationship Id="rId87" Type="http://schemas.openxmlformats.org/officeDocument/2006/relationships/hyperlink" Target="mailto:Kurkinskaya.CBS@tularegion.org" TargetMode="External"/><Relationship Id="rId102" Type="http://schemas.openxmlformats.org/officeDocument/2006/relationships/hyperlink" Target="http://arsbib.ru/" TargetMode="External"/><Relationship Id="rId5" Type="http://schemas.openxmlformats.org/officeDocument/2006/relationships/hyperlink" Target="http://k-rdk.tls.muzkult.ru/" TargetMode="External"/><Relationship Id="rId61" Type="http://schemas.openxmlformats.org/officeDocument/2006/relationships/hyperlink" Target="http://dk-teploe.tls.muzkult.ru/" TargetMode="External"/><Relationship Id="rId82" Type="http://schemas.openxmlformats.org/officeDocument/2006/relationships/hyperlink" Target="mailto:kdcnov@mail.ru" TargetMode="External"/><Relationship Id="rId90" Type="http://schemas.openxmlformats.org/officeDocument/2006/relationships/hyperlink" Target="https://bogoroditsk.tularegion.ru/press_center/kultura/kultura-deyatelnost/" TargetMode="External"/><Relationship Id="rId95" Type="http://schemas.openxmlformats.org/officeDocument/2006/relationships/hyperlink" Target="mailto:bcmb-belev@rambler.ru" TargetMode="External"/><Relationship Id="rId19" Type="http://schemas.openxmlformats.org/officeDocument/2006/relationships/hyperlink" Target="mailto:teatrkukol@tularegion.ru" TargetMode="External"/><Relationship Id="rId14" Type="http://schemas.openxmlformats.org/officeDocument/2006/relationships/hyperlink" Target="http://tounb.ru/" TargetMode="External"/><Relationship Id="rId22" Type="http://schemas.openxmlformats.org/officeDocument/2006/relationships/hyperlink" Target="mailto:suvorov.library@mail.ru" TargetMode="External"/><Relationship Id="rId27" Type="http://schemas.openxmlformats.org/officeDocument/2006/relationships/hyperlink" Target="http://ckd-astapovo.tls.muzkult.ru/" TargetMode="External"/><Relationship Id="rId30" Type="http://schemas.openxmlformats.org/officeDocument/2006/relationships/hyperlink" Target="mailto:muk-orni1992@yandex.ru" TargetMode="External"/><Relationship Id="rId35" Type="http://schemas.openxmlformats.org/officeDocument/2006/relationships/hyperlink" Target="mailto:plavskcbs@mail.ru" TargetMode="External"/><Relationship Id="rId43" Type="http://schemas.openxmlformats.org/officeDocument/2006/relationships/hyperlink" Target="http://www.telemolva.ru/" TargetMode="External"/><Relationship Id="rId48" Type="http://schemas.openxmlformats.org/officeDocument/2006/relationships/hyperlink" Target="http://biblioteka.tls.muzkult.ru/" TargetMode="External"/><Relationship Id="rId56" Type="http://schemas.openxmlformats.org/officeDocument/2006/relationships/hyperlink" Target="mailto:info@tiam-tula.ru" TargetMode="External"/><Relationship Id="rId64" Type="http://schemas.openxmlformats.org/officeDocument/2006/relationships/hyperlink" Target="http://www.odoev-museum.ru/" TargetMode="External"/><Relationship Id="rId69" Type="http://schemas.openxmlformats.org/officeDocument/2006/relationships/hyperlink" Target="http://bogoroditsk.tulobl.ru/social_sphere/culture/kuldosug/ievl/" TargetMode="External"/><Relationship Id="rId77" Type="http://schemas.openxmlformats.org/officeDocument/2006/relationships/hyperlink" Target="https://bogoroditsk.tularegion.ru/press_center/kultura/kultura-deyatelnost/" TargetMode="External"/><Relationship Id="rId100" Type="http://schemas.openxmlformats.org/officeDocument/2006/relationships/hyperlink" Target="mailto:efr.museum@yandex.ru" TargetMode="External"/><Relationship Id="rId105" Type="http://schemas.openxmlformats.org/officeDocument/2006/relationships/hyperlink" Target="mailto:tv-donskoy@yandex.ru" TargetMode="External"/><Relationship Id="rId8" Type="http://schemas.openxmlformats.org/officeDocument/2006/relationships/hyperlink" Target="http://bolotova.wox.ru/" TargetMode="External"/><Relationship Id="rId51" Type="http://schemas.openxmlformats.org/officeDocument/2006/relationships/hyperlink" Target="mailto:teatr.uzl@tularegion.org" TargetMode="External"/><Relationship Id="rId72" Type="http://schemas.openxmlformats.org/officeDocument/2006/relationships/hyperlink" Target="mailto:park.uzl@tularegion.org" TargetMode="External"/><Relationship Id="rId80" Type="http://schemas.openxmlformats.org/officeDocument/2006/relationships/hyperlink" Target="mailto:aleksinrdk@yandex.ru" TargetMode="External"/><Relationship Id="rId85" Type="http://schemas.openxmlformats.org/officeDocument/2006/relationships/hyperlink" Target="mailto:Kurkino.Muzey@tularegion.org" TargetMode="External"/><Relationship Id="rId93" Type="http://schemas.openxmlformats.org/officeDocument/2006/relationships/hyperlink" Target="http://ikm-kimovsk.tls.muzkult.ru/contacts/" TargetMode="External"/><Relationship Id="rId98" Type="http://schemas.openxmlformats.org/officeDocument/2006/relationships/hyperlink" Target="mailto:zaokbib@yandex.ru" TargetMode="External"/><Relationship Id="rId3" Type="http://schemas.openxmlformats.org/officeDocument/2006/relationships/hyperlink" Target="http://molodtsova.3dn.ru/" TargetMode="External"/><Relationship Id="rId12" Type="http://schemas.openxmlformats.org/officeDocument/2006/relationships/hyperlink" Target="http://todbtula.ru/" TargetMode="External"/><Relationship Id="rId17" Type="http://schemas.openxmlformats.org/officeDocument/2006/relationships/hyperlink" Target="mailto:teatrtuz@tularegion.ru" TargetMode="External"/><Relationship Id="rId25" Type="http://schemas.openxmlformats.org/officeDocument/2006/relationships/hyperlink" Target="mailto:dkkosogorets@yandex.ru" TargetMode="External"/><Relationship Id="rId33" Type="http://schemas.openxmlformats.org/officeDocument/2006/relationships/hyperlink" Target="mailto:gkzmuk@mail.ru" TargetMode="External"/><Relationship Id="rId38" Type="http://schemas.openxmlformats.org/officeDocument/2006/relationships/hyperlink" Target="http://plavsk.museum.lbihost.ru/" TargetMode="External"/><Relationship Id="rId46" Type="http://schemas.openxmlformats.org/officeDocument/2006/relationships/hyperlink" Target="http://biblioteka-uzl.ru/" TargetMode="External"/><Relationship Id="rId59" Type="http://schemas.openxmlformats.org/officeDocument/2006/relationships/hyperlink" Target="mailto:muk_tbs@tularegion.org" TargetMode="External"/><Relationship Id="rId67" Type="http://schemas.openxmlformats.org/officeDocument/2006/relationships/hyperlink" Target="mailto:ars_clab@mail.ru" TargetMode="External"/><Relationship Id="rId103" Type="http://schemas.openxmlformats.org/officeDocument/2006/relationships/hyperlink" Target="mailto:dubna-kultura@rambler.ru" TargetMode="External"/><Relationship Id="rId20" Type="http://schemas.openxmlformats.org/officeDocument/2006/relationships/hyperlink" Target="mailto:RBVeres@yandex.ru" TargetMode="External"/><Relationship Id="rId41" Type="http://schemas.openxmlformats.org/officeDocument/2006/relationships/hyperlink" Target="mailto:kireevskrdk@yandex.ru" TargetMode="External"/><Relationship Id="rId54" Type="http://schemas.openxmlformats.org/officeDocument/2006/relationships/hyperlink" Target="http://uzlmuseum.ru/" TargetMode="External"/><Relationship Id="rId62" Type="http://schemas.openxmlformats.org/officeDocument/2006/relationships/hyperlink" Target="mailto:domkultury.pgtteploe@mail.ru" TargetMode="External"/><Relationship Id="rId70" Type="http://schemas.openxmlformats.org/officeDocument/2006/relationships/hyperlink" Target="mailto:mbyk.ckid.s-z@mail.ru" TargetMode="External"/><Relationship Id="rId75" Type="http://schemas.openxmlformats.org/officeDocument/2006/relationships/hyperlink" Target="mailto:bogbah@yandex.ru" TargetMode="External"/><Relationship Id="rId83" Type="http://schemas.openxmlformats.org/officeDocument/2006/relationships/hyperlink" Target="http://kdcnov.ru/" TargetMode="External"/><Relationship Id="rId88" Type="http://schemas.openxmlformats.org/officeDocument/2006/relationships/hyperlink" Target="http://rck-kurkino.tls.muzkult.ru/" TargetMode="External"/><Relationship Id="rId91" Type="http://schemas.openxmlformats.org/officeDocument/2006/relationships/hyperlink" Target="mailto:administr_tovar@mail.ru" TargetMode="External"/><Relationship Id="rId96" Type="http://schemas.openxmlformats.org/officeDocument/2006/relationships/hyperlink" Target="http://belev-library.tls.muzkult.ru/" TargetMode="External"/><Relationship Id="rId1" Type="http://schemas.openxmlformats.org/officeDocument/2006/relationships/hyperlink" Target="mailto:ased_mo_donskoy@tularegion.ru" TargetMode="External"/><Relationship Id="rId6" Type="http://schemas.openxmlformats.org/officeDocument/2006/relationships/hyperlink" Target="http://kir-rcbs.ucoz.net/" TargetMode="External"/><Relationship Id="rId15" Type="http://schemas.openxmlformats.org/officeDocument/2006/relationships/hyperlink" Target="mailto:guk.tounb@tularegion.ru" TargetMode="External"/><Relationship Id="rId23" Type="http://schemas.openxmlformats.org/officeDocument/2006/relationships/hyperlink" Target="http://cbs-suvorov.ucoz.ru/" TargetMode="External"/><Relationship Id="rId28" Type="http://schemas.openxmlformats.org/officeDocument/2006/relationships/hyperlink" Target="mailto:info@teatr-ermitazh.ru" TargetMode="External"/><Relationship Id="rId36" Type="http://schemas.openxmlformats.org/officeDocument/2006/relationships/hyperlink" Target="http://plavskdk.ru/" TargetMode="External"/><Relationship Id="rId49" Type="http://schemas.openxmlformats.org/officeDocument/2006/relationships/hyperlink" Target="http://rckt-belev.tls.muzkult.ru/about/" TargetMode="External"/><Relationship Id="rId57" Type="http://schemas.openxmlformats.org/officeDocument/2006/relationships/hyperlink" Target="mailto:suvorovdk@yandex.ru" TargetMode="External"/><Relationship Id="rId106" Type="http://schemas.openxmlformats.org/officeDocument/2006/relationships/hyperlink" Target="http://tv-donskoy.ucoz.net/" TargetMode="External"/><Relationship Id="rId10" Type="http://schemas.openxmlformats.org/officeDocument/2006/relationships/hyperlink" Target="http://tosbs.ru/" TargetMode="External"/><Relationship Id="rId31" Type="http://schemas.openxmlformats.org/officeDocument/2006/relationships/hyperlink" Target="http://orkestr-tula.ru/" TargetMode="External"/><Relationship Id="rId44" Type="http://schemas.openxmlformats.org/officeDocument/2006/relationships/hyperlink" Target="mailto:telemolva@mail.ru" TargetMode="External"/><Relationship Id="rId52" Type="http://schemas.openxmlformats.org/officeDocument/2006/relationships/hyperlink" Target="http://mykmlt.ru/" TargetMode="External"/><Relationship Id="rId60" Type="http://schemas.openxmlformats.org/officeDocument/2006/relationships/hyperlink" Target="http://tbclib.ru/" TargetMode="External"/><Relationship Id="rId65" Type="http://schemas.openxmlformats.org/officeDocument/2006/relationships/hyperlink" Target="mailto:buninefr@yandex.ru" TargetMode="External"/><Relationship Id="rId73" Type="http://schemas.openxmlformats.org/officeDocument/2006/relationships/hyperlink" Target="http://mukparkkio.ru/" TargetMode="External"/><Relationship Id="rId78" Type="http://schemas.openxmlformats.org/officeDocument/2006/relationships/hyperlink" Target="mailto:dkmaiskiy.uzl@tularegion.org" TargetMode="External"/><Relationship Id="rId81" Type="http://schemas.openxmlformats.org/officeDocument/2006/relationships/hyperlink" Target="http://rdk-aleksin.tls.muzkult.ru/" TargetMode="External"/><Relationship Id="rId86" Type="http://schemas.openxmlformats.org/officeDocument/2006/relationships/hyperlink" Target="http://k-cbs.tls.muzkult.ru/about/" TargetMode="External"/><Relationship Id="rId94" Type="http://schemas.openxmlformats.org/officeDocument/2006/relationships/hyperlink" Target="mailto:museum@admkimovsk.ru" TargetMode="External"/><Relationship Id="rId99" Type="http://schemas.openxmlformats.org/officeDocument/2006/relationships/hyperlink" Target="http://erhk-museum.tls.muzkult.ru/" TargetMode="External"/><Relationship Id="rId101" Type="http://schemas.openxmlformats.org/officeDocument/2006/relationships/hyperlink" Target="mailto:arsbib@yandex.ru" TargetMode="External"/><Relationship Id="rId4" Type="http://schemas.openxmlformats.org/officeDocument/2006/relationships/hyperlink" Target="http://biblioteka-don.ru/" TargetMode="External"/><Relationship Id="rId9" Type="http://schemas.openxmlformats.org/officeDocument/2006/relationships/hyperlink" Target="mailto:bolotov.muzey@tularegion.ru" TargetMode="External"/><Relationship Id="rId13" Type="http://schemas.openxmlformats.org/officeDocument/2006/relationships/hyperlink" Target="mailto:todb@tularegion.ru" TargetMode="External"/><Relationship Id="rId18" Type="http://schemas.openxmlformats.org/officeDocument/2006/relationships/hyperlink" Target="http://www.tgtk.org/" TargetMode="External"/><Relationship Id="rId39" Type="http://schemas.openxmlformats.org/officeDocument/2006/relationships/hyperlink" Target="http://museum-nmsk.ru/" TargetMode="External"/><Relationship Id="rId34" Type="http://schemas.openxmlformats.org/officeDocument/2006/relationships/hyperlink" Target="http://plavskcbs.lbihost.ru/" TargetMode="External"/><Relationship Id="rId50" Type="http://schemas.openxmlformats.org/officeDocument/2006/relationships/hyperlink" Target="mailto:bcrkt@mail.ru" TargetMode="External"/><Relationship Id="rId55" Type="http://schemas.openxmlformats.org/officeDocument/2006/relationships/hyperlink" Target="http://tiam-tula.ru/" TargetMode="External"/><Relationship Id="rId76" Type="http://schemas.openxmlformats.org/officeDocument/2006/relationships/hyperlink" Target="mailto:remeslo9@rambler.ru" TargetMode="External"/><Relationship Id="rId97" Type="http://schemas.openxmlformats.org/officeDocument/2006/relationships/hyperlink" Target="http://zmcbs.tls.muzkult.ru/" TargetMode="External"/><Relationship Id="rId104" Type="http://schemas.openxmlformats.org/officeDocument/2006/relationships/hyperlink" Target="http://rckbo-dubna.tls.muzkult.ru/" TargetMode="External"/></Relationships>
</file>

<file path=xl/worksheets/sheet1.xml><?xml version="1.0" encoding="utf-8"?>
<worksheet xmlns="http://schemas.openxmlformats.org/spreadsheetml/2006/main" xmlns:r="http://schemas.openxmlformats.org/officeDocument/2006/relationships">
  <dimension ref="A2:D56"/>
  <sheetViews>
    <sheetView topLeftCell="A5" workbookViewId="0">
      <selection activeCell="I5" sqref="I5"/>
    </sheetView>
  </sheetViews>
  <sheetFormatPr defaultRowHeight="12.75"/>
  <cols>
    <col min="1" max="1" width="3.42578125" style="147" customWidth="1"/>
    <col min="2" max="2" width="15.28515625" style="92" customWidth="1"/>
    <col min="3" max="3" width="75.85546875" style="92" customWidth="1"/>
    <col min="4" max="4" width="6.5703125" style="148" customWidth="1"/>
    <col min="5" max="16384" width="9.140625" style="92"/>
  </cols>
  <sheetData>
    <row r="2" spans="1:4">
      <c r="A2" s="121" t="s">
        <v>228</v>
      </c>
      <c r="B2" s="121" t="s">
        <v>229</v>
      </c>
      <c r="C2" s="121" t="s">
        <v>230</v>
      </c>
      <c r="D2" s="121" t="s">
        <v>16</v>
      </c>
    </row>
    <row r="3" spans="1:4" ht="39.75" customHeight="1">
      <c r="A3" s="121">
        <f>'Сведения о независимой оценке'!A9</f>
        <v>1</v>
      </c>
      <c r="B3" s="146" t="s">
        <v>206</v>
      </c>
      <c r="C3" s="83" t="str">
        <f>'Сведения о независимой оценке'!B9</f>
        <v>ИНН 7114004210, КПП 711401001 - МУНИЦИПАЛЬНОЕ БЮДЖЕТНОЕ УЧРЕЖДЕНИЕ КУЛЬТУРЫ "КУЛЬТУРНО-ИНФОРМАЦИОННЫЙ ЦЕНТР С ПРАВОМ ТЕЛЕРАДИОВЕЩАНИЯ" г. Донской</v>
      </c>
      <c r="D3" s="121">
        <f>'Сведения о независимой оценке'!C9</f>
        <v>78</v>
      </c>
    </row>
    <row r="4" spans="1:4" ht="49.5" customHeight="1">
      <c r="A4" s="121">
        <f>'Сведения о независимой оценке'!A10</f>
        <v>2</v>
      </c>
      <c r="B4" s="146" t="s">
        <v>207</v>
      </c>
      <c r="C4" s="83" t="str">
        <f>'Сведения о независимой оценке'!B10</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D4" s="121">
        <f>'Сведения о независимой оценке'!C10</f>
        <v>75.5</v>
      </c>
    </row>
    <row r="5" spans="1:4" ht="43.5" customHeight="1">
      <c r="A5" s="121">
        <f>'Сведения о независимой оценке'!A11</f>
        <v>3</v>
      </c>
      <c r="B5" s="146" t="s">
        <v>208</v>
      </c>
      <c r="C5" s="83" t="str">
        <f>'Сведения о независимой оценке'!B11</f>
        <v>ИНН 7121026084, КПП 712101001 - МУНИЦИПАЛЬНОЕ КАЗЁННОЕ УЧРЕЖДЕНИЕ "АРСЕНЬЕВСКАЯ МЕЖПОСЕЛЕНЧЕСКАЯ БИБЛИОТЕКА" МУНИЦИПАЛЬНОГО ОБРАЗОВАНИЯ АРСЕНЬЕВСКИЙ РАЙОН</v>
      </c>
      <c r="D5" s="121">
        <f>'Сведения о независимой оценке'!C11</f>
        <v>73.5</v>
      </c>
    </row>
    <row r="6" spans="1:4" ht="33.75" customHeight="1">
      <c r="A6" s="121">
        <f>'Сведения о независимой оценке'!A12</f>
        <v>4</v>
      </c>
      <c r="B6" s="146" t="s">
        <v>209</v>
      </c>
      <c r="C6" s="83" t="str">
        <f>'Сведения о независимой оценке'!B12</f>
        <v>ИНН 7113066037, КПП 711301001 - МУНИЦИПАЛЬНОЕ БЮДЖЕТНОЕ УЧРЕЖДЕНИЕ КУЛЬТУРЫ "ЕФРЕМОВСКИЙ РАЙОННЫЙ ХУДОЖЕСТВЕННО-КРАЕВЕДЧЕСКИЙ МУЗЕЙ"</v>
      </c>
      <c r="D6" s="121">
        <f>'Сведения о независимой оценке'!C12</f>
        <v>93</v>
      </c>
    </row>
    <row r="7" spans="1:4" ht="38.25" customHeight="1">
      <c r="A7" s="121">
        <f>'Сведения о независимой оценке'!A13</f>
        <v>5</v>
      </c>
      <c r="B7" s="146" t="s">
        <v>210</v>
      </c>
      <c r="C7" s="83" t="str">
        <f>'Сведения о независимой оценке'!B13</f>
        <v>ИНН 7126003676, КПП 712601001 - МУНИЦИПАЛЬНОЕ КАЗЕННОЕ УЧРЕЖДЕНИЕ КУЛЬТУРЫ "ЗАОКСКАЯ МЕЖПОСЕЛЕНЧЕСКАЯ ЦЕНТРАЛИЗОВАННАЯ БИБЛИОТЕЧНАЯ СИСТЕМА"</v>
      </c>
      <c r="D7" s="121">
        <f>'Сведения о независимой оценке'!C13</f>
        <v>77.5</v>
      </c>
    </row>
    <row r="8" spans="1:4" ht="35.25" customHeight="1">
      <c r="A8" s="121">
        <f>'Сведения о независимой оценке'!A14</f>
        <v>6</v>
      </c>
      <c r="B8" s="146" t="s">
        <v>211</v>
      </c>
      <c r="C8" s="83" t="str">
        <f>'Сведения о независимой оценке'!B14</f>
        <v>ИНН 7122000610, КПП 712201001 - МУНИЦИПАЛЬНОЕ КАЗЕННОЕ УЧРЕЖДЕНИЕ "БЕЛЕВСКАЯ МЕЖПОСЕЛЕНЧЕСКАЯ БИБЛИОТЕКА ИМЕНИ В.А.ЖУКОВСКОГО"</v>
      </c>
      <c r="D8" s="121">
        <f>'Сведения о независимой оценке'!C14</f>
        <v>84.5</v>
      </c>
    </row>
    <row r="9" spans="1:4" ht="33.75" customHeight="1">
      <c r="A9" s="121">
        <f>'Сведения о независимой оценке'!A15</f>
        <v>7</v>
      </c>
      <c r="B9" s="146" t="s">
        <v>212</v>
      </c>
      <c r="C9" s="83" t="str">
        <f>'Сведения о независимой оценке'!B15</f>
        <v>ИНН 7115021578, КПП 711501001 - МУНИЦИПАЛЬНОЕ КАЗЕННОЕ УЧРЕЖДЕНИЕ КУЛЬТУРЫ "КИМОВСКИЙ ИСТОРИКО-КРАЕВЕДЧЕСКИЙ МУЗЕЙ ИМ. В.А. ЮДИНА"</v>
      </c>
      <c r="D9" s="121">
        <f>'Сведения о независимой оценке'!C15</f>
        <v>82</v>
      </c>
    </row>
    <row r="10" spans="1:4" ht="41.25" customHeight="1">
      <c r="A10" s="121">
        <f>'Сведения о независимой оценке'!A16</f>
        <v>8</v>
      </c>
      <c r="B10" s="146" t="s">
        <v>213</v>
      </c>
      <c r="C10" s="83" t="str">
        <f>'Сведения о независимой оценке'!B16</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D10" s="121">
        <f>'Сведения о независимой оценке'!C16</f>
        <v>67</v>
      </c>
    </row>
    <row r="11" spans="1:4" ht="42.75" customHeight="1">
      <c r="A11" s="121">
        <f>'Сведения о независимой оценке'!A17</f>
        <v>9</v>
      </c>
      <c r="B11" s="146" t="s">
        <v>213</v>
      </c>
      <c r="C11" s="83" t="str">
        <f>'Сведения о независимой оценке'!B17</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D11" s="121">
        <f>'Сведения о независимой оценке'!C17</f>
        <v>81.5</v>
      </c>
    </row>
    <row r="12" spans="1:4" ht="33.75" customHeight="1">
      <c r="A12" s="121">
        <f>'Сведения о независимой оценке'!A18</f>
        <v>10</v>
      </c>
      <c r="B12" s="146" t="s">
        <v>214</v>
      </c>
      <c r="C12" s="83" t="str">
        <f>'Сведения о независимой оценке'!B18</f>
        <v>ИНН 7129027178, КПП 712901001 - МУНИЦИПАЛЬНОЕ КАЗЁННОЕ УЧРЕЖДЕНИЕ КУЛЬТУРЫ КУРКИНСКИЙ РАЙОННЫЙ ЦЕНТР КУЛЬТУРЫ</v>
      </c>
      <c r="D12" s="121">
        <f>'Сведения о независимой оценке'!C18</f>
        <v>77.5</v>
      </c>
    </row>
    <row r="13" spans="1:4" ht="33" customHeight="1">
      <c r="A13" s="121">
        <f>'Сведения о независимой оценке'!A19</f>
        <v>11</v>
      </c>
      <c r="B13" s="146" t="s">
        <v>214</v>
      </c>
      <c r="C13" s="83" t="str">
        <f>'Сведения о независимой оценке'!B19</f>
        <v>ИНН 7129027160, КПП 712901001 - МУНИЦИПАЛЬНОЕ КАЗЁННОЕ УЧРЕЖДЕНИЕ КУЛЬТУРЫ КУРКИНСКАЯ ЦЕНТРАЛИЗОВАННАЯ БИБЛИОТЕЧНАЯ СИСТЕМА</v>
      </c>
      <c r="D13" s="121">
        <f>'Сведения о независимой оценке'!C19</f>
        <v>76.5</v>
      </c>
    </row>
    <row r="14" spans="1:4" ht="30.75" customHeight="1">
      <c r="A14" s="121">
        <f>'Сведения о независимой оценке'!A20</f>
        <v>12</v>
      </c>
      <c r="B14" s="146" t="s">
        <v>214</v>
      </c>
      <c r="C14" s="83" t="str">
        <f>'Сведения о независимой оценке'!B20</f>
        <v>ИНН 7129500066, КПП 712901001 - МУНИЦИПАЛЬНОЕ УЧРЕЖДЕНИЕ КУЛЬТУРЫ "КУРКИНСКИЙ КРАЕВЕДЧЕСКИЙ МУЗЕЙ"</v>
      </c>
      <c r="D14" s="121">
        <f>'Сведения о независимой оценке'!C20</f>
        <v>79</v>
      </c>
    </row>
    <row r="15" spans="1:4" ht="33" customHeight="1">
      <c r="A15" s="121">
        <f>'Сведения о независимой оценке'!A21</f>
        <v>13</v>
      </c>
      <c r="B15" s="146" t="s">
        <v>215</v>
      </c>
      <c r="C15" s="83" t="str">
        <f>'Сведения о независимой оценке'!B21</f>
        <v>ИНН 7116001542, КПП 711601001 - МУНИЦИПАЛЬНОЕ БЮДЖЕТНОЕ УЧРЕЖДЕНИЕ КУЛЬТУРЫ "КУЛЬТУРНО - ДОСУГОВЫЙ ЦЕНТР" г. Новомосковск</v>
      </c>
      <c r="D15" s="121">
        <f>'Сведения о независимой оценке'!C21</f>
        <v>93</v>
      </c>
    </row>
    <row r="16" spans="1:4" ht="31.5" customHeight="1">
      <c r="A16" s="121">
        <f>'Сведения о независимой оценке'!A22</f>
        <v>14</v>
      </c>
      <c r="B16" s="146" t="s">
        <v>216</v>
      </c>
      <c r="C16" s="83" t="str">
        <f>'Сведения о независимой оценке'!B22</f>
        <v>ИНН 7111016680, КПП 711101001 - МУНИЦИПАЛЬНОЕ БЮДЖЕТНОЕ УЧРЕЖДЕНИЕ КУЛЬТУРЫ "АЛЕКСИНСКИЙ РАЙОННЫЙ ДОМ КУЛЬТУРЫ"</v>
      </c>
      <c r="D16" s="121">
        <f>'Сведения о независимой оценке'!C22</f>
        <v>78</v>
      </c>
    </row>
    <row r="17" spans="1:4" ht="31.5" customHeight="1">
      <c r="A17" s="121">
        <f>'Сведения о независимой оценке'!A23</f>
        <v>15</v>
      </c>
      <c r="B17" s="146" t="s">
        <v>217</v>
      </c>
      <c r="C17" s="83" t="str">
        <f>'Сведения о независимой оценке'!B23</f>
        <v>ИНН 7117001721, КПП 711701001 - МУНИЦИПАЛЬНОЕ КАЗЁННОЕ УЧРЕЖДЕНИЕ КУЛЬТУРЫ ДОМ КУЛЬТУРЫ ПОСЁЛКА МАЙСКИЙ  (Узловский район)</v>
      </c>
      <c r="D17" s="121">
        <f>'Сведения о независимой оценке'!C23</f>
        <v>88</v>
      </c>
    </row>
    <row r="18" spans="1:4" ht="39.75" customHeight="1">
      <c r="A18" s="121">
        <f>'Сведения о независимой оценке'!A24</f>
        <v>16</v>
      </c>
      <c r="B18" s="146" t="s">
        <v>213</v>
      </c>
      <c r="C18" s="83" t="str">
        <f>'Сведения о независимой оценке'!B24</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D18" s="121">
        <f>'Сведения о независимой оценке'!C24</f>
        <v>64</v>
      </c>
    </row>
    <row r="19" spans="1:4" ht="39" customHeight="1">
      <c r="A19" s="121">
        <f>'Сведения о независимой оценке'!A25</f>
        <v>17</v>
      </c>
      <c r="B19" s="146" t="s">
        <v>213</v>
      </c>
      <c r="C19" s="83" t="str">
        <f>'Сведения о независимой оценке'!B25</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D19" s="121">
        <f>'Сведения о независимой оценке'!C25</f>
        <v>75.5</v>
      </c>
    </row>
    <row r="20" spans="1:4" ht="33" customHeight="1">
      <c r="A20" s="121">
        <f>'Сведения о независимой оценке'!A26</f>
        <v>18</v>
      </c>
      <c r="B20" s="146" t="s">
        <v>217</v>
      </c>
      <c r="C20" s="83" t="str">
        <f>'Сведения о независимой оценке'!B26</f>
        <v>ИНН 7117013068, КПП 711701001 - МУНИЦИПАЛЬНОЕ УЧРЕЖДЕНИЕ КУЛЬТУРЫ ПАРК КУЛЬТУРЫ И ОТДЫХА  (Узловкий район)</v>
      </c>
      <c r="D20" s="121">
        <f>'Сведения о независимой оценке'!C26</f>
        <v>79</v>
      </c>
    </row>
    <row r="21" spans="1:4" ht="31.5" customHeight="1">
      <c r="A21" s="121">
        <f>'Сведения о независимой оценке'!A27</f>
        <v>19</v>
      </c>
      <c r="B21" s="146" t="s">
        <v>218</v>
      </c>
      <c r="C21" s="83" t="str">
        <f>'Сведения о независимой оценке'!B27</f>
        <v xml:space="preserve">ИНН 7114006739, КПП 711401001 - МУНИЦИПАЛЬНОЕ БЮДЖЕТНОЕ УЧРЕЖДЕНИЕ КУЛЬТУРЫ "ЦЕНТР КУЛЬТУРЫ И ДОСУГА" г. Донской </v>
      </c>
      <c r="D21" s="121">
        <f>'Сведения о независимой оценке'!C27</f>
        <v>88</v>
      </c>
    </row>
    <row r="22" spans="1:4" ht="43.5" customHeight="1">
      <c r="A22" s="121">
        <f>'Сведения о независимой оценке'!A28</f>
        <v>20</v>
      </c>
      <c r="B22" s="146" t="s">
        <v>213</v>
      </c>
      <c r="C22" s="83" t="str">
        <f>'Сведения о независимой оценке'!B28</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D22" s="121">
        <f>'Сведения о независимой оценке'!C28</f>
        <v>73.5</v>
      </c>
    </row>
    <row r="23" spans="1:4" ht="44.25" customHeight="1">
      <c r="A23" s="121">
        <f>'Сведения о независимой оценке'!A29</f>
        <v>21</v>
      </c>
      <c r="B23" s="146" t="s">
        <v>208</v>
      </c>
      <c r="C23" s="83" t="str">
        <f>'Сведения о независимой оценке'!B29</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D23" s="121">
        <f>'Сведения о независимой оценке'!C29</f>
        <v>87.5</v>
      </c>
    </row>
    <row r="24" spans="1:4" ht="33.75" customHeight="1">
      <c r="A24" s="121">
        <f>'Сведения о независимой оценке'!A30</f>
        <v>22</v>
      </c>
      <c r="B24" s="146" t="s">
        <v>211</v>
      </c>
      <c r="C24" s="83" t="str">
        <f>'Сведения о независимой оценке'!B30</f>
        <v>ИНН 7122000836, КПП 712201001 - МУНИЦИПАЛЬНОЕ БЮДЖЕТНОЕ УЧРЕЖДЕНИЕ КУЛЬТУРЫ "БЕЛЕВСКИЙ ЦЕНТР РАЗВИТИЯ КУЛЬТУРЫ И ТУРИЗМА"</v>
      </c>
      <c r="D24" s="121">
        <f>'Сведения о независимой оценке'!C30</f>
        <v>93.5</v>
      </c>
    </row>
    <row r="25" spans="1:4" ht="36.75" customHeight="1">
      <c r="A25" s="121">
        <f>'Сведения о независимой оценке'!A31</f>
        <v>23</v>
      </c>
      <c r="B25" s="146" t="s">
        <v>209</v>
      </c>
      <c r="C25" s="83" t="str">
        <f>'Сведения о независимой оценке'!B31</f>
        <v>ИНН 7113066083, КПП 711301001 - МУНИЦИПАЛЬНОЕ БЮДЖЕТНОЕ УЧРЕЖДЕНИЕ КУЛЬТУРЫ "ЕФРЕМОВСКИЙ ДОМ-МУЗЕЙ И.А. БУНИНА"</v>
      </c>
      <c r="D25" s="121">
        <f>'Сведения о независимой оценке'!C31</f>
        <v>84</v>
      </c>
    </row>
    <row r="26" spans="1:4" ht="33" customHeight="1">
      <c r="A26" s="121">
        <f>'Сведения о независимой оценке'!A32</f>
        <v>24</v>
      </c>
      <c r="B26" s="146" t="s">
        <v>219</v>
      </c>
      <c r="C26" s="83" t="str">
        <f>'Сведения о независимой оценке'!B32</f>
        <v>ИНН 7131025587, КПП 713101001 - МУНИЦИПАЛЬНОЕ КАЗЕННОЕ УЧРЕЖДЕНИЕ КУЛЬТУРЫ " ОДОЕВСКИЙ КРАЕВЕДЧЕСКИЙ МУЗЕЙ "</v>
      </c>
      <c r="D26" s="121">
        <f>'Сведения о независимой оценке'!C32</f>
        <v>91</v>
      </c>
    </row>
    <row r="27" spans="1:4" ht="45.75" customHeight="1">
      <c r="A27" s="121">
        <f>'Сведения о независимой оценке'!A33</f>
        <v>25</v>
      </c>
      <c r="B27" s="146" t="s">
        <v>220</v>
      </c>
      <c r="C27" s="83" t="str">
        <f>'Сведения о независимой оценке'!B33</f>
        <v>ИНН 7134500488, КПП 713401001 - МУНИЦИПАЛЬНОЕ КАЗЕННОЕ УЧРЕЖДЕНИЕ КУЛЬТУРЫ "МЕЖПОСЕЛЕНЧЕСКИЙ ДОМ КУЛЬТУРЫ МУНИЦИПАЛЬНОГО ОБРАЗОВАНИЯ ТЕПЛО-ОГАРЕВСКИЙ РАЙОН"</v>
      </c>
      <c r="D27" s="121">
        <f>'Сведения о независимой оценке'!C33</f>
        <v>89.5</v>
      </c>
    </row>
    <row r="28" spans="1:4" ht="35.25" customHeight="1">
      <c r="A28" s="121">
        <f>'Сведения о независимой оценке'!A34</f>
        <v>26</v>
      </c>
      <c r="B28" s="146" t="s">
        <v>221</v>
      </c>
      <c r="C28" s="83" t="str">
        <f>'Сведения о независимой оценке'!B34</f>
        <v>ИНН 7106003100, КПП 710601001 - МУНИЦИПАЛЬНОЕ УЧРЕЖДЕНИЕ КУЛЬТУРЫ "ТУЛЬСКАЯ БИБЛИОТЕЧНАЯ СИСТЕМА"</v>
      </c>
      <c r="D28" s="121">
        <f>'Сведения о независимой оценке'!C34</f>
        <v>91</v>
      </c>
    </row>
    <row r="29" spans="1:4" ht="42.75" customHeight="1">
      <c r="A29" s="121">
        <f>'Сведения о независимой оценке'!A35</f>
        <v>27</v>
      </c>
      <c r="B29" s="146" t="s">
        <v>222</v>
      </c>
      <c r="C29" s="83" t="str">
        <f>'Сведения о независимой оценке'!B35</f>
        <v>ИНН 7133025060, КПП 713301001 - МУНИЦИПАЛЬНОЕ БЮДЖЕТНОЕ УЧРЕЖДЕНИЕ КУЛЬТУРЫ "ЦЕНТР КУЛЬТУРЫ, ДОСУГА И КИНО"                                                                                                         (Суворовский район)</v>
      </c>
      <c r="D29" s="121">
        <f>'Сведения о независимой оценке'!C35</f>
        <v>80.5</v>
      </c>
    </row>
    <row r="30" spans="1:4" ht="35.25" customHeight="1">
      <c r="A30" s="121">
        <f>'Сведения о независимой оценке'!A36</f>
        <v>28</v>
      </c>
      <c r="B30" s="146" t="s">
        <v>221</v>
      </c>
      <c r="C30" s="83" t="str">
        <f>'Сведения о независимой оценке'!B36</f>
        <v>ИНН 7107041002, КПП 710701001 - МУНИЦИПАЛЬНОЕ БЮДЖЕТНОЕ УЧРЕЖДЕНИЕ КУЛЬТУРЫ "ТУЛЬСКИЙ ИСТОРИКО-АРХИТЕКТУРНЫЙ МУЗЕЙ"</v>
      </c>
      <c r="D30" s="121">
        <f>'Сведения о независимой оценке'!C36</f>
        <v>71.5</v>
      </c>
    </row>
    <row r="31" spans="1:4" ht="34.5" customHeight="1">
      <c r="A31" s="121">
        <f>'Сведения о независимой оценке'!A37</f>
        <v>29</v>
      </c>
      <c r="B31" s="146" t="s">
        <v>217</v>
      </c>
      <c r="C31" s="83" t="str">
        <f>'Сведения о независимой оценке'!B37</f>
        <v>ИНН 7117001224, КПП 711701001 - МУНИЦИПАЛЬНОЕ БЮДЖЕТНОЕ УЧРЕЖДЕНИЕ КУЛЬТУРЫ УЗЛОВСКИЙ ХУДОЖЕСТВЕННО-КРАЕВЕДЧЕСКИЙ МУЗЕЙ</v>
      </c>
      <c r="D31" s="121">
        <f>'Сведения о независимой оценке'!C37</f>
        <v>90.5</v>
      </c>
    </row>
    <row r="32" spans="1:4" ht="44.25" customHeight="1">
      <c r="A32" s="121">
        <f>'Сведения о независимой оценке'!A38</f>
        <v>30</v>
      </c>
      <c r="B32" s="146" t="s">
        <v>217</v>
      </c>
      <c r="C32" s="83" t="str">
        <f>'Сведения о независимой оценке'!B38</f>
        <v>ИНН 7117013808, КПП 711701001 - МУНИЦИПАЛЬНОЕ БЮДЖЕТНОЕ УЧРЕЖДЕНИЕ КУЛЬТУРЫ МОЛОДЕЖНЫЙ ЛЮБИТЕЛЬСКИЙ ТЕАТР                                                                                                        (Узловский район)</v>
      </c>
      <c r="D32" s="121">
        <f>'Сведения о независимой оценке'!C38</f>
        <v>78</v>
      </c>
    </row>
    <row r="33" spans="1:4" ht="42.75" customHeight="1">
      <c r="A33" s="121">
        <f>'Сведения о независимой оценке'!A39</f>
        <v>31</v>
      </c>
      <c r="B33" s="146" t="s">
        <v>217</v>
      </c>
      <c r="C33" s="83" t="str">
        <f>'Сведения о независимой оценке'!B39</f>
        <v>ИНН 7117500047, КПП 711701001 - МУНИЦИПАЛЬНОЕ КАЗЕННОЕ УЧРЕЖДЕНИЕ КУЛЬТУРЫ "УЗЛОВСКАЯ ГОРОДСКАЯ ЦЕНТРАЛИЗОВАННАЯ БИБЛИОТЕЧНАЯ СИСТЕМА"</v>
      </c>
      <c r="D33" s="121">
        <f>'Сведения о независимой оценке'!C39</f>
        <v>94</v>
      </c>
    </row>
    <row r="34" spans="1:4" ht="49.5" customHeight="1">
      <c r="A34" s="121">
        <f>'Сведения о независимой оценке'!A40</f>
        <v>32</v>
      </c>
      <c r="B34" s="146" t="s">
        <v>223</v>
      </c>
      <c r="C34" s="83" t="str">
        <f>'Сведения о независимой оценке'!B40</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D34" s="121">
        <f>'Сведения о независимой оценке'!C40</f>
        <v>65</v>
      </c>
    </row>
    <row r="35" spans="1:4" ht="39.75" customHeight="1">
      <c r="A35" s="121">
        <f>'Сведения о независимой оценке'!A41</f>
        <v>33</v>
      </c>
      <c r="B35" s="146" t="s">
        <v>223</v>
      </c>
      <c r="C35" s="83" t="str">
        <f>'Сведения о независимой оценке'!B41</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D35" s="121">
        <f>'Сведения о независимой оценке'!C41</f>
        <v>89.5</v>
      </c>
    </row>
    <row r="36" spans="1:4" ht="41.25" customHeight="1">
      <c r="A36" s="121">
        <f>'Сведения о независимой оценке'!A42</f>
        <v>34</v>
      </c>
      <c r="B36" s="146" t="s">
        <v>223</v>
      </c>
      <c r="C36" s="83" t="str">
        <f>'Сведения о независимой оценке'!B42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D36" s="121">
        <f>'Сведения о независимой оценке'!C42</f>
        <v>82</v>
      </c>
    </row>
    <row r="37" spans="1:4" ht="42" customHeight="1">
      <c r="A37" s="121">
        <f>'Сведения о независимой оценке'!A43</f>
        <v>35</v>
      </c>
      <c r="B37" s="146" t="s">
        <v>215</v>
      </c>
      <c r="C37" s="83" t="str">
        <f>'Сведения о независимой оценке'!B43</f>
        <v>ИНН 7116145488, КПП 711601001 - МУНИЦИПАЛЬНОЕ КАЗЕННОЕ УЧРЕЖДЕНИЕ КУЛЬТУРЫ "ОБЪЕДИНЕНИЕ "НОВОМОСКОВСКИЙ ИСТОРИКО-ХУДОЖЕСТВЕННЫЙ МУЗЕЙ"</v>
      </c>
      <c r="D37" s="121">
        <f>'Сведения о независимой оценке'!C43</f>
        <v>89.5</v>
      </c>
    </row>
    <row r="38" spans="1:4" ht="43.5" customHeight="1">
      <c r="A38" s="121">
        <f>'Сведения о независимой оценке'!A44</f>
        <v>36</v>
      </c>
      <c r="B38" s="146" t="s">
        <v>224</v>
      </c>
      <c r="C38" s="83" t="str">
        <f>'Сведения о независимой оценке'!B44</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D38" s="121">
        <f>'Сведения о независимой оценке'!C44</f>
        <v>82</v>
      </c>
    </row>
    <row r="39" spans="1:4" ht="44.25" customHeight="1">
      <c r="A39" s="121">
        <f>'Сведения о независимой оценке'!A45</f>
        <v>37</v>
      </c>
      <c r="B39" s="146" t="s">
        <v>224</v>
      </c>
      <c r="C39" s="83" t="str">
        <f>'Сведения о независимой оценке'!B45</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D39" s="121">
        <f>'Сведения о независимой оценке'!C45</f>
        <v>86</v>
      </c>
    </row>
    <row r="40" spans="1:4" ht="39" customHeight="1">
      <c r="A40" s="121">
        <f>'Сведения о независимой оценке'!A46</f>
        <v>38</v>
      </c>
      <c r="B40" s="146" t="s">
        <v>224</v>
      </c>
      <c r="C40" s="83" t="str">
        <f>'Сведения о независимой оценке'!B46</f>
        <v xml:space="preserve"> ИНН 7132500771, КПП 713201001 - МУНИЦИПАЛЬНОЕ БЮДЖЕТНОЕ УЧРЕЖДЕНИЕ МУНИЦИПАЛЬНОГО ОБРАЗОВАНИЯ ГОРОД ПЛАВСК ПЛАВСКОГО РАЙОНА "ГОРОДСКАЯ БИБЛИОТЕКА"</v>
      </c>
      <c r="D40" s="121">
        <f>'Сведения о независимой оценке'!C46</f>
        <v>69.5</v>
      </c>
    </row>
    <row r="41" spans="1:4" ht="30.75" customHeight="1">
      <c r="A41" s="121">
        <f>'Сведения о независимой оценке'!A47</f>
        <v>39</v>
      </c>
      <c r="B41" s="146" t="s">
        <v>221</v>
      </c>
      <c r="C41" s="83" t="str">
        <f>'Сведения о независимой оценке'!B47</f>
        <v>ИНН 7107515485, КПП 710601001 - МУНИЦИПАЛЬНОЕ АВТОНОМНОЕ УЧРЕЖДЕНИЕ КУЛЬТУРЫ (КЛУБ) "ГОРОДСКОЙ КОНЦЕРТНЫЙ ЗАЛ"</v>
      </c>
      <c r="D41" s="121">
        <f>'Сведения о независимой оценке'!C47</f>
        <v>90</v>
      </c>
    </row>
    <row r="42" spans="1:4" ht="31.5" customHeight="1">
      <c r="A42" s="121">
        <f>'Сведения о независимой оценке'!A48</f>
        <v>40</v>
      </c>
      <c r="B42" s="146" t="s">
        <v>221</v>
      </c>
      <c r="C42" s="83" t="str">
        <f>'Сведения о независимой оценке'!B48</f>
        <v>ИНН 7103518414, КПП 710301001 - МУНИЦИПАЛЬНОЕ БЮДЖЕТНОЕ УЧРЕЖДЕНИЕ КУЛЬТУРЫ "ТУЛЬСКОЕ КОНЦЕРТНОЕ ОБЪЕДИНЕНИЕ"</v>
      </c>
      <c r="D42" s="121">
        <f>'Сведения о независимой оценке'!C48</f>
        <v>92</v>
      </c>
    </row>
    <row r="43" spans="1:4" ht="29.25" customHeight="1">
      <c r="A43" s="121">
        <f>'Сведения о независимой оценке'!A49</f>
        <v>41</v>
      </c>
      <c r="B43" s="146" t="s">
        <v>221</v>
      </c>
      <c r="C43" s="83" t="str">
        <f>'Сведения о независимой оценке'!B49</f>
        <v>ИНН 7102004215, КПП 710501001 - МУНИЦИПАЛЬНОЕ УЧРЕЖДЕНИЕ КУЛЬТУРЫ ТУЛЬСКИЙ МУНИЦИПАЛЬНЫЙ ТЕАТР РУССКОЙ ДРАМЫ "ЭРМИТАЖ"</v>
      </c>
      <c r="D43" s="121">
        <f>'Сведения о независимой оценке'!C49</f>
        <v>87</v>
      </c>
    </row>
    <row r="44" spans="1:4" ht="49.5" customHeight="1">
      <c r="A44" s="121">
        <f>'Сведения о независимой оценке'!A50</f>
        <v>42</v>
      </c>
      <c r="B44" s="146" t="s">
        <v>208</v>
      </c>
      <c r="C44" s="83" t="str">
        <f>'Сведения о независимой оценке'!B50</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D44" s="121">
        <f>'Сведения о независимой оценке'!C50</f>
        <v>75.5</v>
      </c>
    </row>
    <row r="45" spans="1:4" ht="35.25" customHeight="1">
      <c r="A45" s="121">
        <f>'Сведения о независимой оценке'!A51</f>
        <v>43</v>
      </c>
      <c r="B45" s="146" t="s">
        <v>218</v>
      </c>
      <c r="C45" s="83" t="str">
        <f>'Сведения о независимой оценке'!B51</f>
        <v>ИНН 7114002075, КПП 711401001 - МУНИЦИПАЛЬНОЕ БЮДЖЕТНОЕ УЧРЕЖДЕНИЕ КУЛЬТУРЫ "ЦЕНТРАЛИЗОВАННАЯ БИБЛИОТЕЧНАЯ СИСТЕМА" г. Донской</v>
      </c>
      <c r="D45" s="121">
        <f>'Сведения о независимой оценке'!C51</f>
        <v>71</v>
      </c>
    </row>
    <row r="46" spans="1:4" ht="32.25" customHeight="1">
      <c r="A46" s="121">
        <f>'Сведения о независимой оценке'!A52</f>
        <v>44</v>
      </c>
      <c r="B46" s="146" t="s">
        <v>208</v>
      </c>
      <c r="C46" s="83" t="str">
        <f>'Сведения о независимой оценке'!B52</f>
        <v>ИНН 7114006369, КПП 711401001 - МУНИЦИПАЛЬНОЕ БЮДЖЕТНОЕ УЧРЕЖДЕНИЕ КУЛЬТУРЫ "ДОМ КУЛЬТУРЫ ИМЕНИ МОЛОДЦОВА"</v>
      </c>
      <c r="D46" s="121">
        <f>'Сведения о независимой оценке'!C52</f>
        <v>94.5</v>
      </c>
    </row>
    <row r="47" spans="1:4" ht="27.75" customHeight="1">
      <c r="A47" s="121">
        <f>'Сведения о независимой оценке'!A53</f>
        <v>45</v>
      </c>
      <c r="B47" s="146" t="s">
        <v>221</v>
      </c>
      <c r="C47" s="83" t="str">
        <f>'Сведения о независимой оценке'!B53</f>
        <v>ИНН 7104507380, КПП 710401001 - МУНИЦИПАЛЬНОЕ БЮДЖЕТНОЕ УЧРЕЖДЕНИЕ КУЛЬТУРЫ ДОМ КУЛЬТУРЫ (КЛУБ) "КОСОГОРЕЦ"  г. Тула</v>
      </c>
      <c r="D47" s="121">
        <f>'Сведения о независимой оценке'!C53</f>
        <v>85</v>
      </c>
    </row>
    <row r="48" spans="1:4" ht="42" customHeight="1">
      <c r="A48" s="121">
        <f>'Сведения о независимой оценке'!A54</f>
        <v>46</v>
      </c>
      <c r="B48" s="146" t="s">
        <v>222</v>
      </c>
      <c r="C48" s="83" t="str">
        <f>'Сведения о независимой оценке'!B54</f>
        <v>ИНН 7133004695, КПП 713301001 - МУНИЦИПАЛЬНОЕ БЮДЖЕТНОЕ УЧРЕЖДЕНИЕ КУЛЬТУРЫ "СУВОРОВСКАЯ МЕЖПОСЕЛЕНЧЕСКАЯ ЦЕНТРАЛИЗОВАННАЯ БИБЛИОТЕЧНАЯ СИСТЕМА"</v>
      </c>
      <c r="D48" s="121">
        <f>'Сведения о независимой оценке'!C54</f>
        <v>83.5</v>
      </c>
    </row>
    <row r="49" spans="1:4" ht="41.25" customHeight="1">
      <c r="A49" s="121">
        <f>'Сведения о независимой оценке'!A55</f>
        <v>47</v>
      </c>
      <c r="B49" s="146" t="s">
        <v>217</v>
      </c>
      <c r="C49" s="83" t="str">
        <f>'Сведения о независимой оценке'!B55</f>
        <v>ИНН 7117028829, КПП 711701001 - МУНИЦИПАЛЬНОЕ УЧРЕЖДЕНИЕ КУЛЬТУРЫ УЗЛОВСКАЯ МЕЖПОСЕЛЕНЧЕСКАЯ БИБЛИОТЕКА МУНИЦИПАЛЬНОГО ОБРАЗОВАНИЯ УЗЛОВСКИЙ РАЙОН</v>
      </c>
      <c r="D49" s="121">
        <f>'Сведения о независимой оценке'!C55</f>
        <v>75</v>
      </c>
    </row>
    <row r="50" spans="1:4" ht="30.75" customHeight="1">
      <c r="A50" s="121">
        <f>'Сведения о независимой оценке'!A56</f>
        <v>48</v>
      </c>
      <c r="B50" s="146" t="s">
        <v>225</v>
      </c>
      <c r="C50" s="83" t="str">
        <f>'Сведения о независимой оценке'!B56</f>
        <v>ИНН 7136003379, КПП 713601001 - МУНИЦИПАЛЬНОЕ УЧРЕЖДЕНИЕ КУЛЬТУРЫ "ЯСНОГОРСКАЯ ЦЕНТРАЛЬНАЯ БИБЛИОТЕКА ИМ. В.В.ВЕРЕСАЕВА"</v>
      </c>
      <c r="D50" s="121">
        <f>'Сведения о независимой оценке'!C56</f>
        <v>81.5</v>
      </c>
    </row>
    <row r="51" spans="1:4" ht="33.75" customHeight="1">
      <c r="A51" s="121">
        <f>'Сведения о независимой оценке'!A57</f>
        <v>49</v>
      </c>
      <c r="B51" s="146" t="s">
        <v>226</v>
      </c>
      <c r="C51" s="83" t="str">
        <f>'Сведения о независимой оценке'!B57</f>
        <v xml:space="preserve"> ИНН 7126012818, КПП 712601001 - ГОСУДАРСТВЕННОЕ УЧРЕЖДЕНИЕ КУЛЬТУРЫ ТУЛЬСКОЙ ОБЛАСТИ "МУЗЕЙ-УСАДЬБА А.Т. БОЛОТОВА "ДВОРЯНИНОВО"</v>
      </c>
      <c r="D51" s="121">
        <f>'Сведения о независимой оценке'!C57</f>
        <v>77</v>
      </c>
    </row>
    <row r="52" spans="1:4" ht="33.75" customHeight="1">
      <c r="A52" s="121">
        <f>'Сведения о независимой оценке'!A58</f>
        <v>50</v>
      </c>
      <c r="B52" s="146" t="s">
        <v>226</v>
      </c>
      <c r="C52" s="83" t="str">
        <f>'Сведения о независимой оценке'!B58</f>
        <v xml:space="preserve">ИНН 7107027784, КПП 710701001 - ГОСУДАРСТВЕННОЕ УЧРЕЖДЕНИЕ КУЛЬТУРЫ ТУЛЬСКОЙ ОБЛАСТИ "ТУЛЬСКИЙ ГОСУДАРСТВЕННЫЙ ТЕАТР КУКОЛ" </v>
      </c>
      <c r="D52" s="121">
        <f>'Сведения о независимой оценке'!C58</f>
        <v>22</v>
      </c>
    </row>
    <row r="53" spans="1:4" ht="32.25" customHeight="1">
      <c r="A53" s="121">
        <f>'Сведения о независимой оценке'!A59</f>
        <v>51</v>
      </c>
      <c r="B53" s="146" t="s">
        <v>226</v>
      </c>
      <c r="C53" s="83" t="str">
        <f>'Сведения о независимой оценке'!B59</f>
        <v xml:space="preserve"> ИНН 7107020316, КПП 710701001 - ГОСУДАРСТВЕННОЕ УЧРЕЖДЕНИЕ КУЛЬТУРЫ "ТУЛЬСКАЯ ОБЛАСТНАЯ УНИВЕРСАЛЬНАЯ НАУЧНАЯ БИБЛИОТЕКА"</v>
      </c>
      <c r="D53" s="121">
        <f>'Сведения о независимой оценке'!C59</f>
        <v>90</v>
      </c>
    </row>
    <row r="54" spans="1:4" ht="33.75" customHeight="1">
      <c r="A54" s="121">
        <f>'Сведения о независимой оценке'!A60</f>
        <v>52</v>
      </c>
      <c r="B54" s="146" t="s">
        <v>226</v>
      </c>
      <c r="C54" s="83" t="str">
        <f>'Сведения о независимой оценке'!B60</f>
        <v>ИНН 7106003340, КПП 710601001 - ГОСУДАРСТВЕННОЕ УЧРЕЖДЕНИЕ КУЛЬТУРЫ ТУЛЬСКОЙ ОБЛАСТИ "ТУЛЬСКИЙ ОБЛАСТНОЙ ТЕАТР ЮНОГО ЗРИТЕЛЯ"</v>
      </c>
      <c r="D54" s="121">
        <f>'Сведения о независимой оценке'!C60</f>
        <v>85.5</v>
      </c>
    </row>
    <row r="55" spans="1:4" ht="32.25" customHeight="1">
      <c r="A55" s="121">
        <f>'Сведения о независимой оценке'!A61</f>
        <v>53</v>
      </c>
      <c r="B55" s="146" t="s">
        <v>226</v>
      </c>
      <c r="C55" s="83" t="str">
        <f>'Сведения о независимой оценке'!B61</f>
        <v>ИНН 7107028072, КПП 710701001 - ГОСУДАРСТВЕННОЕ УЧРЕЖДЕНИЕ КУЛЬТУРЫ ТУЛЬСКОЙ ОБЛАСТИ "ТУЛЬСКАЯ ОБЛАСТНАЯ ДЕТСКАЯ БИБЛИОТЕКА"</v>
      </c>
      <c r="D55" s="121">
        <f>'Сведения о независимой оценке'!C61</f>
        <v>91</v>
      </c>
    </row>
    <row r="56" spans="1:4" ht="40.5" customHeight="1">
      <c r="A56" s="121">
        <f>'Сведения о независимой оценке'!A62</f>
        <v>54</v>
      </c>
      <c r="B56" s="146" t="s">
        <v>226</v>
      </c>
      <c r="C56" s="83" t="str">
        <f>'Сведения о независимой оценке'!B62</f>
        <v xml:space="preserve"> ИНН 7105000931, КПП 710501001 - ГОСУДАРСТВЕННОЕ УЧРЕЖДЕНИЕ КУЛЬТУРЫ ТУЛЬСКОЙ ОБЛАСТИ "ТУЛЬСКАЯ ОБЛАСТНАЯ СПЕЦИАЛЬНАЯ БИБЛИОТЕКА ДЛЯ СЛЕПЫХ"</v>
      </c>
      <c r="D56" s="121">
        <f>'Сведения о независимой оценке'!C62</f>
        <v>84.5</v>
      </c>
    </row>
  </sheetData>
  <sortState ref="A3:D56">
    <sortCondition ref="A3"/>
  </sortState>
  <pageMargins left="0.82677165354330717" right="0.43307086614173229" top="0.78740157480314965" bottom="0.78740157480314965" header="0" footer="0"/>
  <pageSetup paperSize="9" scale="90" orientation="portrait" verticalDpi="0" r:id="rId1"/>
</worksheet>
</file>

<file path=xl/worksheets/sheet2.xml><?xml version="1.0" encoding="utf-8"?>
<worksheet xmlns="http://schemas.openxmlformats.org/spreadsheetml/2006/main" xmlns:r="http://schemas.openxmlformats.org/officeDocument/2006/relationships">
  <dimension ref="A1:AH65536"/>
  <sheetViews>
    <sheetView zoomScale="60" zoomScaleNormal="60" workbookViewId="0">
      <selection activeCell="C45" sqref="C45"/>
    </sheetView>
  </sheetViews>
  <sheetFormatPr defaultColWidth="16.85546875" defaultRowHeight="15.75" customHeight="1"/>
  <cols>
    <col min="1" max="1" width="4.28515625" customWidth="1"/>
    <col min="2" max="2" width="50.85546875" customWidth="1"/>
    <col min="3" max="12" width="29.85546875" customWidth="1"/>
    <col min="13" max="13" width="38.140625" customWidth="1"/>
    <col min="14" max="34" width="29.85546875" customWidth="1"/>
  </cols>
  <sheetData>
    <row r="1" spans="1:34" ht="24.75" customHeight="1">
      <c r="D1" s="1"/>
      <c r="E1" s="2"/>
      <c r="F1" s="150" t="s">
        <v>12</v>
      </c>
      <c r="G1" s="151"/>
    </row>
    <row r="3" spans="1:34" ht="35.25" customHeight="1">
      <c r="A3" s="149" t="s">
        <v>11</v>
      </c>
      <c r="B3" s="149"/>
      <c r="C3" s="149"/>
      <c r="D3" s="149"/>
      <c r="E3" s="149"/>
      <c r="F3" s="149"/>
      <c r="G3" s="149"/>
    </row>
    <row r="4" spans="1:34" ht="15.75" customHeight="1">
      <c r="A4" s="154"/>
      <c r="B4" s="154"/>
      <c r="C4" s="154"/>
    </row>
    <row r="5" spans="1:34" ht="15.75" customHeight="1">
      <c r="A5" s="155" t="s">
        <v>0</v>
      </c>
      <c r="B5" s="155" t="s">
        <v>1</v>
      </c>
      <c r="C5" s="158" t="s">
        <v>10</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row>
    <row r="6" spans="1:34" ht="15.75" customHeight="1">
      <c r="A6" s="155"/>
      <c r="B6" s="155"/>
      <c r="C6" s="153" t="s">
        <v>2</v>
      </c>
      <c r="D6" s="153" t="s">
        <v>5</v>
      </c>
      <c r="E6" s="153"/>
      <c r="F6" s="153"/>
      <c r="G6" s="153"/>
      <c r="H6" s="153"/>
      <c r="I6" s="153"/>
      <c r="J6" s="153" t="s">
        <v>6</v>
      </c>
      <c r="K6" s="153"/>
      <c r="L6" s="153"/>
      <c r="M6" s="153"/>
      <c r="N6" s="153"/>
      <c r="O6" s="153"/>
      <c r="P6" s="153"/>
      <c r="Q6" s="153"/>
      <c r="R6" s="153"/>
      <c r="S6" s="153"/>
      <c r="T6" s="153" t="s">
        <v>7</v>
      </c>
      <c r="U6" s="153"/>
      <c r="V6" s="153"/>
      <c r="W6" s="153"/>
      <c r="X6" s="153" t="s">
        <v>8</v>
      </c>
      <c r="Y6" s="153"/>
      <c r="Z6" s="153"/>
      <c r="AA6" s="153" t="s">
        <v>9</v>
      </c>
      <c r="AB6" s="153"/>
      <c r="AC6" s="153"/>
      <c r="AD6" s="153"/>
      <c r="AE6" s="153"/>
      <c r="AF6" s="153"/>
      <c r="AG6" s="153"/>
      <c r="AH6" s="153"/>
    </row>
    <row r="7" spans="1:34" ht="15.75" customHeight="1">
      <c r="A7" s="155"/>
      <c r="B7" s="155"/>
      <c r="C7" s="153"/>
      <c r="D7" s="152" t="s">
        <v>4</v>
      </c>
      <c r="E7" s="152"/>
      <c r="F7" s="152"/>
      <c r="G7" s="152"/>
      <c r="H7" s="152"/>
      <c r="I7" s="152"/>
      <c r="J7" s="152" t="s">
        <v>4</v>
      </c>
      <c r="K7" s="152"/>
      <c r="L7" s="152"/>
      <c r="M7" s="152"/>
      <c r="N7" s="152"/>
      <c r="O7" s="152"/>
      <c r="P7" s="152"/>
      <c r="Q7" s="152"/>
      <c r="R7" s="152"/>
      <c r="S7" s="152"/>
      <c r="T7" s="152" t="s">
        <v>4</v>
      </c>
      <c r="U7" s="152"/>
      <c r="V7" s="152"/>
      <c r="W7" s="152"/>
      <c r="X7" s="152" t="s">
        <v>4</v>
      </c>
      <c r="Y7" s="152"/>
      <c r="Z7" s="152"/>
      <c r="AA7" s="152" t="s">
        <v>4</v>
      </c>
      <c r="AB7" s="152"/>
      <c r="AC7" s="152"/>
      <c r="AD7" s="152"/>
      <c r="AE7" s="152"/>
      <c r="AF7" s="152"/>
      <c r="AG7" s="152"/>
      <c r="AH7" s="152"/>
    </row>
    <row r="8" spans="1:34" s="45" customFormat="1" ht="299.25" customHeight="1">
      <c r="A8" s="156"/>
      <c r="B8" s="156"/>
      <c r="C8" s="157"/>
      <c r="D8" s="43" t="s">
        <v>3</v>
      </c>
      <c r="E8" s="44" t="s">
        <v>123</v>
      </c>
      <c r="F8" s="44" t="s">
        <v>124</v>
      </c>
      <c r="G8" s="44" t="s">
        <v>125</v>
      </c>
      <c r="H8" s="44" t="s">
        <v>126</v>
      </c>
      <c r="I8" s="44" t="s">
        <v>127</v>
      </c>
      <c r="J8" s="43" t="s">
        <v>3</v>
      </c>
      <c r="K8" s="44" t="s">
        <v>128</v>
      </c>
      <c r="L8" s="44" t="s">
        <v>129</v>
      </c>
      <c r="M8" s="44" t="s">
        <v>130</v>
      </c>
      <c r="N8" s="44" t="s">
        <v>131</v>
      </c>
      <c r="O8" s="44" t="s">
        <v>132</v>
      </c>
      <c r="P8" s="44" t="s">
        <v>133</v>
      </c>
      <c r="Q8" s="44" t="s">
        <v>134</v>
      </c>
      <c r="R8" s="44" t="s">
        <v>135</v>
      </c>
      <c r="S8" s="44" t="s">
        <v>136</v>
      </c>
      <c r="T8" s="43" t="s">
        <v>3</v>
      </c>
      <c r="U8" s="44" t="s">
        <v>137</v>
      </c>
      <c r="V8" s="44" t="s">
        <v>138</v>
      </c>
      <c r="W8" s="44" t="s">
        <v>139</v>
      </c>
      <c r="X8" s="43" t="s">
        <v>3</v>
      </c>
      <c r="Y8" s="44" t="s">
        <v>140</v>
      </c>
      <c r="Z8" s="44" t="s">
        <v>141</v>
      </c>
      <c r="AA8" s="43" t="s">
        <v>3</v>
      </c>
      <c r="AB8" s="44" t="s">
        <v>142</v>
      </c>
      <c r="AC8" s="44" t="s">
        <v>143</v>
      </c>
      <c r="AD8" s="44" t="s">
        <v>144</v>
      </c>
      <c r="AE8" s="44" t="s">
        <v>145</v>
      </c>
      <c r="AF8" s="44" t="s">
        <v>146</v>
      </c>
      <c r="AG8" s="44" t="s">
        <v>147</v>
      </c>
      <c r="AH8" s="44" t="s">
        <v>148</v>
      </c>
    </row>
    <row r="9" spans="1:34" s="48" customFormat="1" ht="54.75" customHeight="1">
      <c r="A9" s="52">
        <v>1</v>
      </c>
      <c r="B9" s="82" t="str">
        <f>'1'!B2:C2</f>
        <v>ИНН 7114004210, КПП 711401001 - МУНИЦИПАЛЬНОЕ БЮДЖЕТНОЕ УЧРЕЖДЕНИЕ КУЛЬТУРЫ "КУЛЬТУРНО-ИНФОРМАЦИОННЫЙ ЦЕНТР С ПРАВОМ ТЕЛЕРАДИОВЕЩАНИЯ" г. Донской</v>
      </c>
      <c r="C9" s="46">
        <f>SUM(D9,J9,T9,X9,AA9)</f>
        <v>78</v>
      </c>
      <c r="D9" s="46">
        <f>SUM(E9:I9)</f>
        <v>18.5</v>
      </c>
      <c r="E9" s="47">
        <f>'1'!D12</f>
        <v>7</v>
      </c>
      <c r="F9" s="47">
        <f>'1'!D19</f>
        <v>0</v>
      </c>
      <c r="G9" s="47">
        <f>'1'!D21</f>
        <v>7</v>
      </c>
      <c r="H9" s="47">
        <f>'1'!D6</f>
        <v>4.5</v>
      </c>
      <c r="I9" s="47">
        <f>'1'!D20</f>
        <v>0</v>
      </c>
      <c r="J9" s="46">
        <f>SUM(K9:S9)</f>
        <v>22</v>
      </c>
      <c r="K9" s="47">
        <f>'1'!D23</f>
        <v>3</v>
      </c>
      <c r="L9" s="47">
        <f>'1'!D24</f>
        <v>3</v>
      </c>
      <c r="M9" s="47">
        <f>'1'!D31</f>
        <v>5</v>
      </c>
      <c r="N9" s="47">
        <f>'1'!D40</f>
        <v>0</v>
      </c>
      <c r="O9" s="47">
        <f>'1'!D41</f>
        <v>0</v>
      </c>
      <c r="P9" s="47">
        <f>'1'!D42</f>
        <v>5</v>
      </c>
      <c r="Q9" s="47">
        <f>'1'!D43</f>
        <v>1</v>
      </c>
      <c r="R9" s="47">
        <f>'1'!D47</f>
        <v>5</v>
      </c>
      <c r="S9" s="47">
        <f>'1'!D48</f>
        <v>0</v>
      </c>
      <c r="T9" s="47">
        <f>SUM(U9:W9)</f>
        <v>7</v>
      </c>
      <c r="U9" s="47">
        <f>'1'!D50</f>
        <v>7</v>
      </c>
      <c r="V9" s="47">
        <f>'1'!D51</f>
        <v>0</v>
      </c>
      <c r="W9" s="47">
        <f>'1'!D52</f>
        <v>0</v>
      </c>
      <c r="X9" s="47">
        <f>SUM(Y9:Z9)</f>
        <v>12.5</v>
      </c>
      <c r="Y9" s="47">
        <f>'1'!D54</f>
        <v>7</v>
      </c>
      <c r="Z9" s="47">
        <f>'1'!D55</f>
        <v>5.5</v>
      </c>
      <c r="AA9" s="47">
        <f>SUM(AB9:AH9)</f>
        <v>18</v>
      </c>
      <c r="AB9" s="47">
        <f>'1'!D62</f>
        <v>3</v>
      </c>
      <c r="AC9" s="47">
        <f>'1'!D64</f>
        <v>5</v>
      </c>
      <c r="AD9" s="47">
        <f>'1'!D70</f>
        <v>0</v>
      </c>
      <c r="AE9" s="47">
        <f>'1'!D71</f>
        <v>0</v>
      </c>
      <c r="AF9" s="47">
        <f>'1'!D72</f>
        <v>0</v>
      </c>
      <c r="AG9" s="47">
        <f>'1'!D73</f>
        <v>0</v>
      </c>
      <c r="AH9" s="47">
        <f>'1'!D74</f>
        <v>10</v>
      </c>
    </row>
    <row r="10" spans="1:34" ht="78" customHeight="1">
      <c r="A10" s="53">
        <v>2</v>
      </c>
      <c r="B10" s="83" t="str">
        <f>'2'!B2:C2</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C10" s="41">
        <f>SUM(D10,J10,T10,X10,AA10)</f>
        <v>75.5</v>
      </c>
      <c r="D10" s="40">
        <f>SUM(E10:I10)</f>
        <v>19</v>
      </c>
      <c r="E10" s="41">
        <f>'2'!D12</f>
        <v>7</v>
      </c>
      <c r="F10" s="41">
        <f>'2'!D19</f>
        <v>0</v>
      </c>
      <c r="G10" s="41">
        <f>'2'!D21</f>
        <v>7</v>
      </c>
      <c r="H10" s="41">
        <f>'2'!D6</f>
        <v>5</v>
      </c>
      <c r="I10" s="41">
        <f>'2'!D20</f>
        <v>0</v>
      </c>
      <c r="J10" s="40">
        <f>SUM(K10:S10)</f>
        <v>21</v>
      </c>
      <c r="K10" s="41">
        <f>'2'!D23</f>
        <v>3</v>
      </c>
      <c r="L10" s="41">
        <f>'2'!D24</f>
        <v>5</v>
      </c>
      <c r="M10" s="41">
        <f>'2'!D31</f>
        <v>5</v>
      </c>
      <c r="N10" s="41">
        <f>'2'!D40</f>
        <v>0</v>
      </c>
      <c r="O10" s="41">
        <f>'2'!D41</f>
        <v>0</v>
      </c>
      <c r="P10" s="41">
        <f>'2'!D42</f>
        <v>3</v>
      </c>
      <c r="Q10" s="41">
        <f>'2'!D43</f>
        <v>3</v>
      </c>
      <c r="R10" s="41">
        <f>'2'!D47</f>
        <v>2</v>
      </c>
      <c r="S10" s="41">
        <f>'2'!D48</f>
        <v>0</v>
      </c>
      <c r="T10" s="40">
        <f>SUM(U10:W10)</f>
        <v>5</v>
      </c>
      <c r="U10" s="41">
        <f>'2'!D50</f>
        <v>5</v>
      </c>
      <c r="V10" s="41">
        <f>'2'!D51</f>
        <v>0</v>
      </c>
      <c r="W10" s="41">
        <f>'2'!D52</f>
        <v>0</v>
      </c>
      <c r="X10" s="41">
        <f>SUM(Y10:Z10)</f>
        <v>10.5</v>
      </c>
      <c r="Y10" s="41">
        <f>'2'!D54</f>
        <v>5</v>
      </c>
      <c r="Z10" s="41">
        <f>'2'!D55</f>
        <v>5.5</v>
      </c>
      <c r="AA10" s="41">
        <f>SUM(AB10:AH10)</f>
        <v>20</v>
      </c>
      <c r="AB10" s="41">
        <f>'2'!D62</f>
        <v>3</v>
      </c>
      <c r="AC10" s="41">
        <f>'2'!D64</f>
        <v>5</v>
      </c>
      <c r="AD10" s="41">
        <f>'2'!D70</f>
        <v>0</v>
      </c>
      <c r="AE10" s="41">
        <f>'2'!D71</f>
        <v>0</v>
      </c>
      <c r="AF10" s="41">
        <f>'2'!D72</f>
        <v>0</v>
      </c>
      <c r="AG10" s="41">
        <f>'2'!D73</f>
        <v>6</v>
      </c>
      <c r="AH10" s="41">
        <f>'2'!D74</f>
        <v>6</v>
      </c>
    </row>
    <row r="11" spans="1:34" s="49" customFormat="1" ht="66.75" customHeight="1">
      <c r="A11" s="54">
        <v>3</v>
      </c>
      <c r="B11" s="82" t="str">
        <f>'3'!B2:C2</f>
        <v>ИНН 7121026084, КПП 712101001 - МУНИЦИПАЛЬНОЕ КАЗЁННОЕ УЧРЕЖДЕНИЕ "АРСЕНЬЕВСКАЯ МЕЖПОСЕЛЕНЧЕСКАЯ БИБЛИОТЕКА" МУНИЦИПАЛЬНОГО ОБРАЗОВАНИЯ АРСЕНЬЕВСКИЙ РАЙОН</v>
      </c>
      <c r="C11" s="46">
        <f>SUM(D11,J11,T11,X11,AA11)</f>
        <v>73.5</v>
      </c>
      <c r="D11" s="46">
        <f>SUM(E11:I11)</f>
        <v>8</v>
      </c>
      <c r="E11" s="46">
        <f>'3'!D12</f>
        <v>3</v>
      </c>
      <c r="F11" s="46">
        <f>'3'!D19</f>
        <v>0</v>
      </c>
      <c r="G11" s="46">
        <f>'3'!D21</f>
        <v>0</v>
      </c>
      <c r="H11" s="46">
        <f>'3'!D6</f>
        <v>5</v>
      </c>
      <c r="I11" s="46">
        <f>'3'!D20</f>
        <v>0</v>
      </c>
      <c r="J11" s="46">
        <f>SUM(K11:S11)</f>
        <v>22</v>
      </c>
      <c r="K11" s="46">
        <f>'3'!D23</f>
        <v>5</v>
      </c>
      <c r="L11" s="46">
        <f>'3'!D24</f>
        <v>2</v>
      </c>
      <c r="M11" s="46">
        <f>'3'!D31</f>
        <v>5</v>
      </c>
      <c r="N11" s="46">
        <f>'3'!D40</f>
        <v>0</v>
      </c>
      <c r="O11" s="46">
        <f>'3'!D41</f>
        <v>0</v>
      </c>
      <c r="P11" s="46">
        <f>'3'!D42</f>
        <v>5</v>
      </c>
      <c r="Q11" s="46">
        <f>'3'!D43</f>
        <v>3</v>
      </c>
      <c r="R11" s="46">
        <f>'3'!D47</f>
        <v>2</v>
      </c>
      <c r="S11" s="46">
        <f>'3'!D48</f>
        <v>0</v>
      </c>
      <c r="T11" s="46">
        <f>SUM(U11:W11)</f>
        <v>12</v>
      </c>
      <c r="U11" s="46">
        <f>'3'!D50</f>
        <v>7</v>
      </c>
      <c r="V11" s="46">
        <f>'3'!D51</f>
        <v>0</v>
      </c>
      <c r="W11" s="46">
        <f>'3'!D52</f>
        <v>5</v>
      </c>
      <c r="X11" s="46">
        <f>SUM(Y11:Z11)</f>
        <v>12.5</v>
      </c>
      <c r="Y11" s="46">
        <f>'3'!D54</f>
        <v>7</v>
      </c>
      <c r="Z11" s="46">
        <f>'3'!D55</f>
        <v>5.5</v>
      </c>
      <c r="AA11" s="46">
        <f>SUM(AB11:AH11)</f>
        <v>19</v>
      </c>
      <c r="AB11" s="46">
        <f>'3'!D62</f>
        <v>3</v>
      </c>
      <c r="AC11" s="46">
        <f>'3'!D64</f>
        <v>6</v>
      </c>
      <c r="AD11" s="46">
        <f>'3'!D70</f>
        <v>0</v>
      </c>
      <c r="AE11" s="46">
        <f>'3'!D71</f>
        <v>0</v>
      </c>
      <c r="AF11" s="46">
        <f>'3'!D72</f>
        <v>10</v>
      </c>
      <c r="AG11" s="46">
        <f>'3'!D73</f>
        <v>0</v>
      </c>
      <c r="AH11" s="46">
        <f>'3'!D74</f>
        <v>0</v>
      </c>
    </row>
    <row r="12" spans="1:34" ht="54.75" customHeight="1">
      <c r="A12" s="53">
        <v>4</v>
      </c>
      <c r="B12" s="84" t="str">
        <f>'4'!B2:C2</f>
        <v>ИНН 7113066037, КПП 711301001 - МУНИЦИПАЛЬНОЕ БЮДЖЕТНОЕ УЧРЕЖДЕНИЕ КУЛЬТУРЫ "ЕФРЕМОВСКИЙ РАЙОННЫЙ ХУДОЖЕСТВЕННО-КРАЕВЕДЧЕСКИЙ МУЗЕЙ"</v>
      </c>
      <c r="C12" s="41">
        <f t="shared" ref="C12:C38" si="0">SUM(D12,J12,T12,X12,AA12)</f>
        <v>93</v>
      </c>
      <c r="D12" s="40">
        <f t="shared" ref="D12:D38" si="1">SUM(E12:I12)</f>
        <v>17</v>
      </c>
      <c r="E12" s="41">
        <f>'4'!D12</f>
        <v>7</v>
      </c>
      <c r="F12" s="41">
        <f>'4'!D19</f>
        <v>5</v>
      </c>
      <c r="G12" s="41">
        <f>'4'!D21</f>
        <v>0</v>
      </c>
      <c r="H12" s="41">
        <f>'4'!D6</f>
        <v>5</v>
      </c>
      <c r="I12" s="41">
        <f>'4'!D20</f>
        <v>0</v>
      </c>
      <c r="J12" s="40">
        <f t="shared" ref="J12:J38" si="2">SUM(K12:S12)</f>
        <v>34</v>
      </c>
      <c r="K12" s="42">
        <f>'4'!D23</f>
        <v>5</v>
      </c>
      <c r="L12" s="41">
        <f>'4'!D24</f>
        <v>5</v>
      </c>
      <c r="M12" s="42">
        <f>'4'!D31</f>
        <v>5</v>
      </c>
      <c r="N12" s="41">
        <f>'4'!D40</f>
        <v>8</v>
      </c>
      <c r="O12" s="42">
        <f>'4'!D41</f>
        <v>0</v>
      </c>
      <c r="P12" s="42">
        <f>'4'!D42</f>
        <v>5</v>
      </c>
      <c r="Q12" s="42">
        <f>'4'!D43</f>
        <v>1</v>
      </c>
      <c r="R12" s="42">
        <f>'4'!D47</f>
        <v>5</v>
      </c>
      <c r="S12" s="42">
        <f>'4'!D48</f>
        <v>0</v>
      </c>
      <c r="T12" s="40">
        <f t="shared" ref="T12:T38" si="3">SUM(U12:W12)</f>
        <v>14</v>
      </c>
      <c r="U12" s="41">
        <f>'4'!D50</f>
        <v>7</v>
      </c>
      <c r="V12" s="41">
        <f>'4'!D51</f>
        <v>7</v>
      </c>
      <c r="W12" s="41">
        <f>'4'!D52</f>
        <v>0</v>
      </c>
      <c r="X12" s="40">
        <f t="shared" ref="X12:X38" si="4">SUM(Y12:Z12)</f>
        <v>12</v>
      </c>
      <c r="Y12" s="41">
        <f>'4'!D54</f>
        <v>7</v>
      </c>
      <c r="Z12" s="41">
        <f>'4'!D55</f>
        <v>5</v>
      </c>
      <c r="AA12" s="40">
        <f t="shared" ref="AA12:AA38" si="5">SUM(AB12:AH12)</f>
        <v>16</v>
      </c>
      <c r="AB12" s="42">
        <f>'4'!D62</f>
        <v>5</v>
      </c>
      <c r="AC12" s="42">
        <f>'4'!D64</f>
        <v>5</v>
      </c>
      <c r="AD12" s="42">
        <f>'4'!D70</f>
        <v>4</v>
      </c>
      <c r="AE12" s="42">
        <f>'4'!D71</f>
        <v>2</v>
      </c>
      <c r="AF12" s="42">
        <f>'4'!D72</f>
        <v>0</v>
      </c>
      <c r="AG12" s="42">
        <f>'4'!D73</f>
        <v>0</v>
      </c>
      <c r="AH12" s="42">
        <f>'4'!D74</f>
        <v>0</v>
      </c>
    </row>
    <row r="13" spans="1:34" s="49" customFormat="1" ht="53.25" customHeight="1">
      <c r="A13" s="54">
        <v>5</v>
      </c>
      <c r="B13" s="82" t="str">
        <f>'5'!B2:C2</f>
        <v>ИНН 7126003676, КПП 712601001 - МУНИЦИПАЛЬНОЕ КАЗЕННОЕ УЧРЕЖДЕНИЕ КУЛЬТУРЫ "ЗАОКСКАЯ МЕЖПОСЕЛЕНЧЕСКАЯ ЦЕНТРАЛИЗОВАННАЯ БИБЛИОТЕЧНАЯ СИСТЕМА"</v>
      </c>
      <c r="C13" s="46">
        <f t="shared" si="0"/>
        <v>77.5</v>
      </c>
      <c r="D13" s="46">
        <f t="shared" si="1"/>
        <v>12</v>
      </c>
      <c r="E13" s="47">
        <f>'5'!D12</f>
        <v>7</v>
      </c>
      <c r="F13" s="47">
        <f>'5'!D19</f>
        <v>0</v>
      </c>
      <c r="G13" s="47">
        <f>'5'!D21</f>
        <v>0</v>
      </c>
      <c r="H13" s="47">
        <f>'5'!D6</f>
        <v>5</v>
      </c>
      <c r="I13" s="47">
        <f>'5'!D20</f>
        <v>0</v>
      </c>
      <c r="J13" s="46">
        <f t="shared" si="2"/>
        <v>28</v>
      </c>
      <c r="K13" s="46">
        <f>'5'!D23</f>
        <v>3</v>
      </c>
      <c r="L13" s="47">
        <f>'5'!D24</f>
        <v>5</v>
      </c>
      <c r="M13" s="47">
        <f>'5'!D31</f>
        <v>5</v>
      </c>
      <c r="N13" s="47">
        <f>'5'!D40</f>
        <v>0</v>
      </c>
      <c r="O13" s="47">
        <f>'5'!D41</f>
        <v>6</v>
      </c>
      <c r="P13" s="47">
        <f>'5'!D42</f>
        <v>3</v>
      </c>
      <c r="Q13" s="47">
        <f>'5'!D43</f>
        <v>3</v>
      </c>
      <c r="R13" s="47">
        <f>'5'!D47</f>
        <v>3</v>
      </c>
      <c r="S13" s="47">
        <f>'5'!D48</f>
        <v>0</v>
      </c>
      <c r="T13" s="46">
        <f t="shared" si="3"/>
        <v>11</v>
      </c>
      <c r="U13" s="47">
        <f>'5'!D50</f>
        <v>6</v>
      </c>
      <c r="V13" s="47">
        <f>'5'!D51</f>
        <v>0</v>
      </c>
      <c r="W13" s="47">
        <f>'5'!D52</f>
        <v>5</v>
      </c>
      <c r="X13" s="46">
        <f t="shared" si="4"/>
        <v>11.5</v>
      </c>
      <c r="Y13" s="47">
        <f>'5'!D54</f>
        <v>6</v>
      </c>
      <c r="Z13" s="47">
        <f>'5'!D55</f>
        <v>5.5</v>
      </c>
      <c r="AA13" s="46">
        <f t="shared" si="5"/>
        <v>15</v>
      </c>
      <c r="AB13" s="47">
        <f>'5'!D62</f>
        <v>3</v>
      </c>
      <c r="AC13" s="47">
        <f>'5'!D64</f>
        <v>6</v>
      </c>
      <c r="AD13" s="47">
        <f>'5'!D70</f>
        <v>0</v>
      </c>
      <c r="AE13" s="47">
        <f>'5'!D71</f>
        <v>0</v>
      </c>
      <c r="AF13" s="47">
        <f>'5'!D72</f>
        <v>6</v>
      </c>
      <c r="AG13" s="47">
        <f>'5'!D73</f>
        <v>0</v>
      </c>
      <c r="AH13" s="47">
        <f>'5'!D74</f>
        <v>0</v>
      </c>
    </row>
    <row r="14" spans="1:34" ht="54" customHeight="1">
      <c r="A14" s="53">
        <v>6</v>
      </c>
      <c r="B14" s="84" t="str">
        <f>'6'!B2:C2</f>
        <v>ИНН 7122000610, КПП 712201001 - МУНИЦИПАЛЬНОЕ КАЗЕННОЕ УЧРЕЖДЕНИЕ "БЕЛЕВСКАЯ МЕЖПОСЕЛЕНЧЕСКАЯ БИБЛИОТЕКА ИМЕНИ В.А.ЖУКОВСКОГО"</v>
      </c>
      <c r="C14" s="41">
        <f t="shared" si="0"/>
        <v>84.5</v>
      </c>
      <c r="D14" s="40">
        <f t="shared" si="1"/>
        <v>12</v>
      </c>
      <c r="E14" s="42">
        <f>'6'!D12</f>
        <v>7</v>
      </c>
      <c r="F14" s="41">
        <f>'6'!D19</f>
        <v>0</v>
      </c>
      <c r="G14" s="41">
        <f>'6'!D21</f>
        <v>0</v>
      </c>
      <c r="H14" s="41">
        <f>'6'!D6</f>
        <v>5</v>
      </c>
      <c r="I14" s="41">
        <f>'6'!D20</f>
        <v>0</v>
      </c>
      <c r="J14" s="40">
        <f t="shared" si="2"/>
        <v>26</v>
      </c>
      <c r="K14" s="41">
        <f>'6'!D23</f>
        <v>5</v>
      </c>
      <c r="L14" s="41">
        <f>'6'!D24</f>
        <v>3</v>
      </c>
      <c r="M14" s="41">
        <f>'6'!D31</f>
        <v>5</v>
      </c>
      <c r="N14" s="41">
        <f>'6'!D40</f>
        <v>0</v>
      </c>
      <c r="O14" s="41">
        <f>'6'!D41</f>
        <v>0</v>
      </c>
      <c r="P14" s="41">
        <f>'6'!D42</f>
        <v>5</v>
      </c>
      <c r="Q14" s="41">
        <f>'6'!D43</f>
        <v>3</v>
      </c>
      <c r="R14" s="41">
        <f>'6'!D47</f>
        <v>5</v>
      </c>
      <c r="S14" s="41">
        <f>'6'!D48</f>
        <v>0</v>
      </c>
      <c r="T14" s="40">
        <f t="shared" si="3"/>
        <v>14</v>
      </c>
      <c r="U14" s="41">
        <f>'6'!D50</f>
        <v>7</v>
      </c>
      <c r="V14" s="41">
        <f>'6'!D51</f>
        <v>0</v>
      </c>
      <c r="W14" s="41">
        <f>'6'!D52</f>
        <v>7</v>
      </c>
      <c r="X14" s="40">
        <f t="shared" si="4"/>
        <v>12.5</v>
      </c>
      <c r="Y14" s="41">
        <f>'6'!D54</f>
        <v>7</v>
      </c>
      <c r="Z14" s="41">
        <f>'6'!D55</f>
        <v>5.5</v>
      </c>
      <c r="AA14" s="40">
        <f t="shared" si="5"/>
        <v>20</v>
      </c>
      <c r="AB14" s="41">
        <f>'6'!D62</f>
        <v>5</v>
      </c>
      <c r="AC14" s="41">
        <f>'6'!D64</f>
        <v>5</v>
      </c>
      <c r="AD14" s="41">
        <f>'6'!D70</f>
        <v>0</v>
      </c>
      <c r="AE14" s="41">
        <f>'6'!D71</f>
        <v>0</v>
      </c>
      <c r="AF14" s="41">
        <f>'6'!D72</f>
        <v>10</v>
      </c>
      <c r="AG14" s="41">
        <f>'6'!D73</f>
        <v>0</v>
      </c>
      <c r="AH14" s="41">
        <f>'6'!D74</f>
        <v>0</v>
      </c>
    </row>
    <row r="15" spans="1:34" s="49" customFormat="1" ht="54" customHeight="1">
      <c r="A15" s="54">
        <v>7</v>
      </c>
      <c r="B15" s="82" t="str">
        <f>'7'!B2:C2</f>
        <v>ИНН 7115021578, КПП 711501001 - МУНИЦИПАЛЬНОЕ КАЗЕННОЕ УЧРЕЖДЕНИЕ КУЛЬТУРЫ "КИМОВСКИЙ ИСТОРИКО-КРАЕВЕДЧЕСКИЙ МУЗЕЙ ИМ. В.А. ЮДИНА"</v>
      </c>
      <c r="C15" s="46">
        <f t="shared" si="0"/>
        <v>82</v>
      </c>
      <c r="D15" s="46">
        <f t="shared" si="1"/>
        <v>15</v>
      </c>
      <c r="E15" s="47">
        <f>'7'!D12</f>
        <v>7</v>
      </c>
      <c r="F15" s="47">
        <f>'7'!D19</f>
        <v>3</v>
      </c>
      <c r="G15" s="47">
        <f>'7'!D21</f>
        <v>0</v>
      </c>
      <c r="H15" s="47">
        <f>'7'!D6</f>
        <v>5</v>
      </c>
      <c r="I15" s="47">
        <f>'7'!D20</f>
        <v>0</v>
      </c>
      <c r="J15" s="46">
        <f t="shared" si="2"/>
        <v>24.5</v>
      </c>
      <c r="K15" s="47">
        <f>'7'!D23</f>
        <v>5</v>
      </c>
      <c r="L15" s="47">
        <f>'7'!D24</f>
        <v>3.5</v>
      </c>
      <c r="M15" s="47">
        <f>'7'!D31</f>
        <v>5</v>
      </c>
      <c r="N15" s="47">
        <f>'7'!D40</f>
        <v>5</v>
      </c>
      <c r="O15" s="47">
        <f>'7'!D41</f>
        <v>0</v>
      </c>
      <c r="P15" s="47">
        <f>'7'!D42</f>
        <v>5</v>
      </c>
      <c r="Q15" s="47">
        <f>'7'!D43</f>
        <v>1</v>
      </c>
      <c r="R15" s="47">
        <f>'7'!D47</f>
        <v>0</v>
      </c>
      <c r="S15" s="47">
        <f>'7'!D48</f>
        <v>0</v>
      </c>
      <c r="T15" s="46">
        <f t="shared" si="3"/>
        <v>14</v>
      </c>
      <c r="U15" s="47">
        <f>'7'!D50</f>
        <v>7</v>
      </c>
      <c r="V15" s="47">
        <f>'7'!D51</f>
        <v>7</v>
      </c>
      <c r="W15" s="47">
        <f>'7'!D52</f>
        <v>0</v>
      </c>
      <c r="X15" s="46">
        <f t="shared" si="4"/>
        <v>12.5</v>
      </c>
      <c r="Y15" s="47">
        <f>'7'!D54</f>
        <v>7</v>
      </c>
      <c r="Z15" s="47">
        <f>'7'!D55</f>
        <v>5.5</v>
      </c>
      <c r="AA15" s="46">
        <f t="shared" si="5"/>
        <v>16</v>
      </c>
      <c r="AB15" s="47">
        <f>'7'!D62</f>
        <v>5</v>
      </c>
      <c r="AC15" s="47">
        <f>'7'!D64</f>
        <v>5</v>
      </c>
      <c r="AD15" s="47">
        <f>'7'!D70</f>
        <v>4</v>
      </c>
      <c r="AE15" s="47">
        <f>'7'!D71</f>
        <v>2</v>
      </c>
      <c r="AF15" s="47">
        <f>'7'!D72</f>
        <v>0</v>
      </c>
      <c r="AG15" s="47">
        <f>'7'!D73</f>
        <v>0</v>
      </c>
      <c r="AH15" s="47">
        <f>'7'!D74</f>
        <v>0</v>
      </c>
    </row>
    <row r="16" spans="1:34" ht="65.25" customHeight="1">
      <c r="A16" s="53">
        <v>8</v>
      </c>
      <c r="B16" s="84" t="str">
        <f>'8'!B2:C2</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C16" s="41">
        <f t="shared" si="0"/>
        <v>67</v>
      </c>
      <c r="D16" s="40">
        <f t="shared" si="1"/>
        <v>15.5</v>
      </c>
      <c r="E16" s="41">
        <f>'8'!D12</f>
        <v>6</v>
      </c>
      <c r="F16" s="41">
        <f>'8'!D19</f>
        <v>0</v>
      </c>
      <c r="G16" s="41">
        <f>'8'!D21</f>
        <v>5</v>
      </c>
      <c r="H16" s="41">
        <f>'8'!D6</f>
        <v>4.5</v>
      </c>
      <c r="I16" s="41">
        <f>'8'!D20</f>
        <v>0</v>
      </c>
      <c r="J16" s="40">
        <f t="shared" si="2"/>
        <v>12</v>
      </c>
      <c r="K16" s="41">
        <f>'8'!D23</f>
        <v>2</v>
      </c>
      <c r="L16" s="41">
        <f>'8'!D24</f>
        <v>0</v>
      </c>
      <c r="M16" s="41">
        <f>'8'!D31</f>
        <v>3</v>
      </c>
      <c r="N16" s="41">
        <f>'8'!D40</f>
        <v>0</v>
      </c>
      <c r="O16" s="41">
        <f>'8'!D41</f>
        <v>0</v>
      </c>
      <c r="P16" s="41">
        <f>'8'!D42</f>
        <v>5</v>
      </c>
      <c r="Q16" s="41">
        <f>'8'!D43</f>
        <v>0</v>
      </c>
      <c r="R16" s="41">
        <f>'8'!D47</f>
        <v>2</v>
      </c>
      <c r="S16" s="41">
        <f>'8'!D48</f>
        <v>0</v>
      </c>
      <c r="T16" s="40">
        <f t="shared" si="3"/>
        <v>7</v>
      </c>
      <c r="U16" s="41">
        <f>'8'!D50</f>
        <v>7</v>
      </c>
      <c r="V16" s="41">
        <f>'8'!D51</f>
        <v>0</v>
      </c>
      <c r="W16" s="41">
        <f>'8'!D52</f>
        <v>0</v>
      </c>
      <c r="X16" s="40">
        <f t="shared" si="4"/>
        <v>12.5</v>
      </c>
      <c r="Y16" s="41">
        <f>'8'!D54</f>
        <v>7</v>
      </c>
      <c r="Z16" s="41">
        <f>'8'!D55</f>
        <v>5.5</v>
      </c>
      <c r="AA16" s="40">
        <f t="shared" si="5"/>
        <v>20</v>
      </c>
      <c r="AB16" s="41">
        <f>'8'!D62</f>
        <v>5</v>
      </c>
      <c r="AC16" s="41">
        <f>'8'!D64</f>
        <v>0</v>
      </c>
      <c r="AD16" s="41">
        <f>'8'!D70</f>
        <v>0</v>
      </c>
      <c r="AE16" s="41">
        <f>'8'!D71</f>
        <v>0</v>
      </c>
      <c r="AF16" s="41">
        <f>'8'!D72</f>
        <v>0</v>
      </c>
      <c r="AG16" s="41">
        <f>'8'!D73</f>
        <v>5</v>
      </c>
      <c r="AH16" s="41">
        <f>'8'!D74</f>
        <v>10</v>
      </c>
    </row>
    <row r="17" spans="1:34" s="49" customFormat="1" ht="67.5" customHeight="1">
      <c r="A17" s="54">
        <v>9</v>
      </c>
      <c r="B17" s="82" t="str">
        <f>'9'!B2:C2</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C17" s="46">
        <f t="shared" si="0"/>
        <v>81.5</v>
      </c>
      <c r="D17" s="46">
        <f t="shared" si="1"/>
        <v>12</v>
      </c>
      <c r="E17" s="47">
        <f>'9'!D12</f>
        <v>7</v>
      </c>
      <c r="F17" s="47">
        <f>'9'!D19</f>
        <v>0</v>
      </c>
      <c r="G17" s="47">
        <f>'9'!D21</f>
        <v>0</v>
      </c>
      <c r="H17" s="47">
        <f>'9'!D6</f>
        <v>5</v>
      </c>
      <c r="I17" s="47">
        <f>'9'!D20</f>
        <v>0</v>
      </c>
      <c r="J17" s="46">
        <f t="shared" si="2"/>
        <v>23</v>
      </c>
      <c r="K17" s="47">
        <f>'9'!D23</f>
        <v>5</v>
      </c>
      <c r="L17" s="47">
        <f>'9'!D24</f>
        <v>2</v>
      </c>
      <c r="M17" s="47">
        <f>'9'!D31</f>
        <v>5</v>
      </c>
      <c r="N17" s="47">
        <f>'9'!D40</f>
        <v>0</v>
      </c>
      <c r="O17" s="47">
        <f>'9'!D41</f>
        <v>0</v>
      </c>
      <c r="P17" s="47">
        <f>'9'!D42</f>
        <v>5</v>
      </c>
      <c r="Q17" s="47">
        <f>'9'!D43</f>
        <v>1</v>
      </c>
      <c r="R17" s="47">
        <f>'9'!D47</f>
        <v>5</v>
      </c>
      <c r="S17" s="47">
        <f>'9'!D48</f>
        <v>0</v>
      </c>
      <c r="T17" s="46">
        <f t="shared" si="3"/>
        <v>14</v>
      </c>
      <c r="U17" s="47">
        <f>'9'!D50</f>
        <v>7</v>
      </c>
      <c r="V17" s="47">
        <f>'9'!D51</f>
        <v>0</v>
      </c>
      <c r="W17" s="47">
        <f>'9'!D52</f>
        <v>7</v>
      </c>
      <c r="X17" s="46">
        <f t="shared" si="4"/>
        <v>12.5</v>
      </c>
      <c r="Y17" s="47">
        <f>'9'!D54</f>
        <v>7</v>
      </c>
      <c r="Z17" s="47">
        <f>'9'!D55</f>
        <v>5.5</v>
      </c>
      <c r="AA17" s="46">
        <f t="shared" si="5"/>
        <v>20</v>
      </c>
      <c r="AB17" s="47">
        <f>'9'!D62</f>
        <v>5</v>
      </c>
      <c r="AC17" s="47">
        <f>'9'!D64</f>
        <v>5</v>
      </c>
      <c r="AD17" s="47">
        <f>'9'!D70</f>
        <v>0</v>
      </c>
      <c r="AE17" s="47">
        <f>'9'!D71</f>
        <v>0</v>
      </c>
      <c r="AF17" s="47">
        <f>'9'!D72</f>
        <v>10</v>
      </c>
      <c r="AG17" s="47">
        <f>'9'!D73</f>
        <v>0</v>
      </c>
      <c r="AH17" s="47">
        <f>'9'!D74</f>
        <v>0</v>
      </c>
    </row>
    <row r="18" spans="1:34" ht="42.75" customHeight="1">
      <c r="A18" s="53">
        <v>10</v>
      </c>
      <c r="B18" s="84" t="str">
        <f>'10'!B2:C2</f>
        <v>ИНН 7129027178, КПП 712901001 - МУНИЦИПАЛЬНОЕ КАЗЁННОЕ УЧРЕЖДЕНИЕ КУЛЬТУРЫ КУРКИНСКИЙ РАЙОННЫЙ ЦЕНТР КУЛЬТУРЫ</v>
      </c>
      <c r="C18" s="41">
        <f t="shared" si="0"/>
        <v>77.5</v>
      </c>
      <c r="D18" s="40">
        <f t="shared" si="1"/>
        <v>19</v>
      </c>
      <c r="E18" s="41">
        <f>'10'!D12</f>
        <v>7</v>
      </c>
      <c r="F18" s="41">
        <f>'10'!D19</f>
        <v>0</v>
      </c>
      <c r="G18" s="41">
        <f>'10'!D21</f>
        <v>7</v>
      </c>
      <c r="H18" s="41">
        <f>'10'!D6</f>
        <v>5</v>
      </c>
      <c r="I18" s="41">
        <f>'10'!D20</f>
        <v>0</v>
      </c>
      <c r="J18" s="40">
        <f t="shared" si="2"/>
        <v>19</v>
      </c>
      <c r="K18" s="41">
        <f>'10'!D23</f>
        <v>5</v>
      </c>
      <c r="L18" s="41">
        <f>'10'!D24</f>
        <v>2</v>
      </c>
      <c r="M18" s="41">
        <f>'10'!D31</f>
        <v>5</v>
      </c>
      <c r="N18" s="41">
        <f>'10'!D40</f>
        <v>0</v>
      </c>
      <c r="O18" s="41">
        <f>'10'!D41</f>
        <v>0</v>
      </c>
      <c r="P18" s="41">
        <f>'10'!D42</f>
        <v>3</v>
      </c>
      <c r="Q18" s="41">
        <f>'10'!D43</f>
        <v>1</v>
      </c>
      <c r="R18" s="41">
        <f>'10'!D47</f>
        <v>3</v>
      </c>
      <c r="S18" s="41">
        <f>'10'!D48</f>
        <v>0</v>
      </c>
      <c r="T18" s="40">
        <f t="shared" si="3"/>
        <v>7</v>
      </c>
      <c r="U18" s="41">
        <f>'10'!D50</f>
        <v>7</v>
      </c>
      <c r="V18" s="41">
        <f>'10'!D51</f>
        <v>0</v>
      </c>
      <c r="W18" s="41">
        <f>'10'!D52</f>
        <v>0</v>
      </c>
      <c r="X18" s="40">
        <f t="shared" si="4"/>
        <v>12.5</v>
      </c>
      <c r="Y18" s="41">
        <f>'10'!D54</f>
        <v>7</v>
      </c>
      <c r="Z18" s="41">
        <f>'10'!D55</f>
        <v>5.5</v>
      </c>
      <c r="AA18" s="40">
        <f t="shared" si="5"/>
        <v>20</v>
      </c>
      <c r="AB18" s="41">
        <f>'10'!D62</f>
        <v>5</v>
      </c>
      <c r="AC18" s="41">
        <f>'10'!D64</f>
        <v>6</v>
      </c>
      <c r="AD18" s="41">
        <f>'10'!D70</f>
        <v>0</v>
      </c>
      <c r="AE18" s="41">
        <f>'10'!D71</f>
        <v>0</v>
      </c>
      <c r="AF18" s="41">
        <f>'10'!D72</f>
        <v>0</v>
      </c>
      <c r="AG18" s="41">
        <f>'10'!D73</f>
        <v>9</v>
      </c>
      <c r="AH18" s="41">
        <f>'10'!D74</f>
        <v>0</v>
      </c>
    </row>
    <row r="19" spans="1:34" s="49" customFormat="1" ht="41.25" customHeight="1">
      <c r="A19" s="54">
        <v>11</v>
      </c>
      <c r="B19" s="82" t="str">
        <f>'11'!B2:C2</f>
        <v>ИНН 7129027160, КПП 712901001 - МУНИЦИПАЛЬНОЕ КАЗЁННОЕ УЧРЕЖДЕНИЕ КУЛЬТУРЫ КУРКИНСКАЯ ЦЕНТРАЛИЗОВАННАЯ БИБЛИОТЕЧНАЯ СИСТЕМА</v>
      </c>
      <c r="C19" s="47">
        <f t="shared" si="0"/>
        <v>76.5</v>
      </c>
      <c r="D19" s="46">
        <f t="shared" si="1"/>
        <v>12</v>
      </c>
      <c r="E19" s="47">
        <f>'11'!D12</f>
        <v>7</v>
      </c>
      <c r="F19" s="46">
        <f>'11'!D19</f>
        <v>0</v>
      </c>
      <c r="G19" s="46">
        <f>'11'!D21</f>
        <v>0</v>
      </c>
      <c r="H19" s="46">
        <f>'11'!D6</f>
        <v>5</v>
      </c>
      <c r="I19" s="47">
        <f>'11'!D20</f>
        <v>0</v>
      </c>
      <c r="J19" s="46">
        <f t="shared" si="2"/>
        <v>27</v>
      </c>
      <c r="K19" s="47">
        <f>'11'!D23</f>
        <v>3</v>
      </c>
      <c r="L19" s="47">
        <f>'11'!D24</f>
        <v>2</v>
      </c>
      <c r="M19" s="47">
        <f>'11'!D31</f>
        <v>5</v>
      </c>
      <c r="N19" s="47">
        <f>'11'!D40</f>
        <v>0</v>
      </c>
      <c r="O19" s="47">
        <f>'11'!D41</f>
        <v>6</v>
      </c>
      <c r="P19" s="47">
        <f>'11'!D42</f>
        <v>5</v>
      </c>
      <c r="Q19" s="47">
        <f>'11'!D43</f>
        <v>3</v>
      </c>
      <c r="R19" s="47">
        <f>'11'!D47</f>
        <v>3</v>
      </c>
      <c r="S19" s="47">
        <f>'11'!D48</f>
        <v>0</v>
      </c>
      <c r="T19" s="46">
        <f t="shared" si="3"/>
        <v>12</v>
      </c>
      <c r="U19" s="47">
        <f>'11'!D50</f>
        <v>7</v>
      </c>
      <c r="V19" s="47">
        <f>'11'!D51</f>
        <v>0</v>
      </c>
      <c r="W19" s="47">
        <f>'11'!D52</f>
        <v>5</v>
      </c>
      <c r="X19" s="46">
        <f t="shared" si="4"/>
        <v>10.5</v>
      </c>
      <c r="Y19" s="47">
        <f>'11'!D54</f>
        <v>5</v>
      </c>
      <c r="Z19" s="47">
        <f>'11'!D55</f>
        <v>5.5</v>
      </c>
      <c r="AA19" s="46">
        <f t="shared" si="5"/>
        <v>15</v>
      </c>
      <c r="AB19" s="47">
        <f>'11'!D62</f>
        <v>3</v>
      </c>
      <c r="AC19" s="47">
        <f>'11'!D64</f>
        <v>6</v>
      </c>
      <c r="AD19" s="47">
        <f>'11'!D70</f>
        <v>0</v>
      </c>
      <c r="AE19" s="47">
        <f>'11'!D71</f>
        <v>0</v>
      </c>
      <c r="AF19" s="47">
        <f>'11'!D72</f>
        <v>6</v>
      </c>
      <c r="AG19" s="47">
        <f>'11'!D73</f>
        <v>0</v>
      </c>
      <c r="AH19" s="47">
        <f>'11'!D74</f>
        <v>0</v>
      </c>
    </row>
    <row r="20" spans="1:34" ht="39.75" customHeight="1">
      <c r="A20" s="53">
        <v>12</v>
      </c>
      <c r="B20" s="84" t="str">
        <f>'12'!B2:C2</f>
        <v>ИНН 7129500066, КПП 712901001 - МУНИЦИПАЛЬНОЕ УЧРЕЖДЕНИЕ КУЛЬТУРЫ "КУРКИНСКИЙ КРАЕВЕДЧЕСКИЙ МУЗЕЙ"</v>
      </c>
      <c r="C20" s="40">
        <f t="shared" si="0"/>
        <v>79</v>
      </c>
      <c r="D20" s="40">
        <f t="shared" si="1"/>
        <v>14</v>
      </c>
      <c r="E20" s="41">
        <f>'12'!D12</f>
        <v>6</v>
      </c>
      <c r="F20" s="41">
        <f>'12'!D19</f>
        <v>3</v>
      </c>
      <c r="G20" s="41">
        <f>'12'!D21</f>
        <v>0</v>
      </c>
      <c r="H20" s="41">
        <f>'12'!D6</f>
        <v>5</v>
      </c>
      <c r="I20" s="41">
        <f>'12'!D20</f>
        <v>0</v>
      </c>
      <c r="J20" s="40">
        <f t="shared" si="2"/>
        <v>26</v>
      </c>
      <c r="K20" s="41">
        <f>'12'!D23</f>
        <v>2</v>
      </c>
      <c r="L20" s="41">
        <f>'12'!D24</f>
        <v>3</v>
      </c>
      <c r="M20" s="41">
        <f>'12'!D31</f>
        <v>5</v>
      </c>
      <c r="N20" s="41">
        <f>'12'!D40</f>
        <v>5</v>
      </c>
      <c r="O20" s="41">
        <f>'12'!D41</f>
        <v>0</v>
      </c>
      <c r="P20" s="41">
        <f>'12'!D42</f>
        <v>5</v>
      </c>
      <c r="Q20" s="41">
        <f>'12'!D43</f>
        <v>1</v>
      </c>
      <c r="R20" s="41">
        <f>'12'!D47</f>
        <v>5</v>
      </c>
      <c r="S20" s="41">
        <f>'12'!D48</f>
        <v>0</v>
      </c>
      <c r="T20" s="40">
        <f t="shared" si="3"/>
        <v>12</v>
      </c>
      <c r="U20" s="41">
        <f>'12'!D50</f>
        <v>5</v>
      </c>
      <c r="V20" s="41">
        <f>'12'!D51</f>
        <v>7</v>
      </c>
      <c r="W20" s="41">
        <f>'12'!D52</f>
        <v>0</v>
      </c>
      <c r="X20" s="40">
        <f t="shared" si="4"/>
        <v>12</v>
      </c>
      <c r="Y20" s="41">
        <f>'12'!D54</f>
        <v>7</v>
      </c>
      <c r="Z20" s="41">
        <f>'12'!D55</f>
        <v>5</v>
      </c>
      <c r="AA20" s="40">
        <f t="shared" si="5"/>
        <v>15</v>
      </c>
      <c r="AB20" s="41">
        <f>'12'!D62</f>
        <v>5</v>
      </c>
      <c r="AC20" s="41">
        <f>'12'!D64</f>
        <v>5</v>
      </c>
      <c r="AD20" s="41">
        <f>'12'!D70</f>
        <v>4</v>
      </c>
      <c r="AE20" s="41">
        <f>'12'!D71</f>
        <v>1</v>
      </c>
      <c r="AF20" s="41">
        <f>'12'!D72</f>
        <v>0</v>
      </c>
      <c r="AG20" s="41">
        <f>'12'!D73</f>
        <v>0</v>
      </c>
      <c r="AH20" s="41">
        <f>'12'!D74</f>
        <v>0</v>
      </c>
    </row>
    <row r="21" spans="1:34" s="49" customFormat="1" ht="42.75" customHeight="1">
      <c r="A21" s="54">
        <v>13</v>
      </c>
      <c r="B21" s="82" t="str">
        <f>'13'!B2:C2</f>
        <v>ИНН 7116001542, КПП 711601001 - МУНИЦИПАЛЬНОЕ БЮДЖЕТНОЕ УЧРЕЖДЕНИЕ КУЛЬТУРЫ "КУЛЬТУРНО - ДОСУГОВЫЙ ЦЕНТР" г. Новомосковск</v>
      </c>
      <c r="C21" s="47">
        <f t="shared" si="0"/>
        <v>93</v>
      </c>
      <c r="D21" s="46">
        <f t="shared" si="1"/>
        <v>19</v>
      </c>
      <c r="E21" s="47">
        <f>'13'!D12</f>
        <v>7</v>
      </c>
      <c r="F21" s="47">
        <f>'13'!D19</f>
        <v>0</v>
      </c>
      <c r="G21" s="47">
        <f>'13'!D21</f>
        <v>7</v>
      </c>
      <c r="H21" s="47">
        <f>'13'!D6</f>
        <v>5</v>
      </c>
      <c r="I21" s="47">
        <f>'13'!D20</f>
        <v>0</v>
      </c>
      <c r="J21" s="46">
        <f t="shared" si="2"/>
        <v>24</v>
      </c>
      <c r="K21" s="47">
        <f>'13'!D23</f>
        <v>5</v>
      </c>
      <c r="L21" s="47">
        <f>'13'!D24</f>
        <v>4</v>
      </c>
      <c r="M21" s="47">
        <f>'13'!D31</f>
        <v>5</v>
      </c>
      <c r="N21" s="47">
        <f>'13'!D40</f>
        <v>0</v>
      </c>
      <c r="O21" s="47">
        <f>'13'!D41</f>
        <v>0</v>
      </c>
      <c r="P21" s="47">
        <f>'13'!D42</f>
        <v>5</v>
      </c>
      <c r="Q21" s="47">
        <f>'13'!D43</f>
        <v>0</v>
      </c>
      <c r="R21" s="47">
        <f>'13'!D47</f>
        <v>5</v>
      </c>
      <c r="S21" s="47">
        <f>'13'!D48</f>
        <v>0</v>
      </c>
      <c r="T21" s="46">
        <f>SUM(U21:W21)</f>
        <v>7</v>
      </c>
      <c r="U21" s="47">
        <f>'13'!D50</f>
        <v>7</v>
      </c>
      <c r="V21" s="47">
        <f>'13'!D51</f>
        <v>0</v>
      </c>
      <c r="W21" s="47">
        <f>'13'!D52</f>
        <v>0</v>
      </c>
      <c r="X21" s="46">
        <f t="shared" si="4"/>
        <v>13</v>
      </c>
      <c r="Y21" s="47">
        <f>'13'!D54</f>
        <v>7</v>
      </c>
      <c r="Z21" s="47">
        <f>'13'!D55</f>
        <v>6</v>
      </c>
      <c r="AA21" s="46">
        <f t="shared" si="5"/>
        <v>30</v>
      </c>
      <c r="AB21" s="47">
        <f>'13'!D62</f>
        <v>5</v>
      </c>
      <c r="AC21" s="47">
        <f>'13'!D64</f>
        <v>6</v>
      </c>
      <c r="AD21" s="47">
        <f>'13'!D70</f>
        <v>0</v>
      </c>
      <c r="AE21" s="47">
        <f>'13'!D71</f>
        <v>0</v>
      </c>
      <c r="AF21" s="47">
        <f>'13'!D72</f>
        <v>0</v>
      </c>
      <c r="AG21" s="47">
        <f>'13'!D73</f>
        <v>9</v>
      </c>
      <c r="AH21" s="47">
        <f>'13'!D74</f>
        <v>10</v>
      </c>
    </row>
    <row r="22" spans="1:34" ht="42.75" customHeight="1">
      <c r="A22" s="53">
        <v>14</v>
      </c>
      <c r="B22" s="84" t="str">
        <f>'14'!B2:C2</f>
        <v>ИНН 7111016680, КПП 711101001 - МУНИЦИПАЛЬНОЕ БЮДЖЕТНОЕ УЧРЕЖДЕНИЕ КУЛЬТУРЫ "АЛЕКСИНСКИЙ РАЙОННЫЙ ДОМ КУЛЬТУРЫ"</v>
      </c>
      <c r="C22" s="40">
        <f t="shared" si="0"/>
        <v>78</v>
      </c>
      <c r="D22" s="40">
        <f t="shared" si="1"/>
        <v>19</v>
      </c>
      <c r="E22" s="41">
        <f>'14'!D12</f>
        <v>7</v>
      </c>
      <c r="F22" s="41">
        <f>'14'!D19</f>
        <v>0</v>
      </c>
      <c r="G22" s="41">
        <f>'14'!D21</f>
        <v>7</v>
      </c>
      <c r="H22" s="41">
        <f>'14'!D6</f>
        <v>5</v>
      </c>
      <c r="I22" s="41">
        <f>'14'!D20</f>
        <v>0</v>
      </c>
      <c r="J22" s="40">
        <f t="shared" si="2"/>
        <v>17.5</v>
      </c>
      <c r="K22" s="41">
        <f>'14'!D23</f>
        <v>3</v>
      </c>
      <c r="L22" s="41">
        <f>'14'!D24</f>
        <v>2.5</v>
      </c>
      <c r="M22" s="41">
        <f>'14'!D31</f>
        <v>5</v>
      </c>
      <c r="N22" s="41">
        <f>'14'!D40</f>
        <v>0</v>
      </c>
      <c r="O22" s="41">
        <f>'14'!D41</f>
        <v>0</v>
      </c>
      <c r="P22" s="41">
        <f>'14'!D42</f>
        <v>5</v>
      </c>
      <c r="Q22" s="41">
        <f>'14'!D43</f>
        <v>2</v>
      </c>
      <c r="R22" s="41">
        <f>'14'!D47</f>
        <v>0</v>
      </c>
      <c r="S22" s="41">
        <f>'14'!D48</f>
        <v>0</v>
      </c>
      <c r="T22" s="40">
        <f t="shared" si="3"/>
        <v>5</v>
      </c>
      <c r="U22" s="41">
        <f>'14'!D50</f>
        <v>5</v>
      </c>
      <c r="V22" s="41">
        <f>'14'!D51</f>
        <v>0</v>
      </c>
      <c r="W22" s="41">
        <f>'14'!D52</f>
        <v>0</v>
      </c>
      <c r="X22" s="40">
        <f t="shared" si="4"/>
        <v>12.5</v>
      </c>
      <c r="Y22" s="41">
        <f>'14'!D54</f>
        <v>7</v>
      </c>
      <c r="Z22" s="41">
        <f>'14'!D55</f>
        <v>5.5</v>
      </c>
      <c r="AA22" s="40">
        <f t="shared" si="5"/>
        <v>24</v>
      </c>
      <c r="AB22" s="41">
        <f>'14'!D62</f>
        <v>3</v>
      </c>
      <c r="AC22" s="41">
        <f>'14'!D64</f>
        <v>6</v>
      </c>
      <c r="AD22" s="41">
        <f>'14'!D70</f>
        <v>0</v>
      </c>
      <c r="AE22" s="41">
        <f>'14'!D71</f>
        <v>0</v>
      </c>
      <c r="AF22" s="41">
        <f>'14'!D72</f>
        <v>0</v>
      </c>
      <c r="AG22" s="41">
        <f>'14'!D73</f>
        <v>5</v>
      </c>
      <c r="AH22" s="41">
        <f>'14'!D74</f>
        <v>10</v>
      </c>
    </row>
    <row r="23" spans="1:34" s="49" customFormat="1" ht="42" customHeight="1">
      <c r="A23" s="54">
        <v>15</v>
      </c>
      <c r="B23" s="82" t="str">
        <f>'15'!B2:C2</f>
        <v>ИНН 7117001721, КПП 711701001 - МУНИЦИПАЛЬНОЕ КАЗЁННОЕ УЧРЕЖДЕНИЕ КУЛЬТУРЫ ДОМ КУЛЬТУРЫ ПОСЁЛКА МАЙСКИЙ  (Узловский район)</v>
      </c>
      <c r="C23" s="47">
        <f t="shared" si="0"/>
        <v>88</v>
      </c>
      <c r="D23" s="46">
        <f t="shared" si="1"/>
        <v>19</v>
      </c>
      <c r="E23" s="47">
        <f>'15'!D12</f>
        <v>7</v>
      </c>
      <c r="F23" s="47">
        <f>'15'!D19</f>
        <v>0</v>
      </c>
      <c r="G23" s="47">
        <f>'15'!D21</f>
        <v>7</v>
      </c>
      <c r="H23" s="47">
        <f>'15'!D6</f>
        <v>5</v>
      </c>
      <c r="I23" s="47">
        <f>'15'!D20</f>
        <v>0</v>
      </c>
      <c r="J23" s="46">
        <f t="shared" si="2"/>
        <v>22.5</v>
      </c>
      <c r="K23" s="47">
        <f>'15'!D23</f>
        <v>5</v>
      </c>
      <c r="L23" s="47">
        <f>'15'!D24</f>
        <v>3</v>
      </c>
      <c r="M23" s="47">
        <f>'15'!D31</f>
        <v>4.5</v>
      </c>
      <c r="N23" s="47">
        <f>'15'!D40</f>
        <v>0</v>
      </c>
      <c r="O23" s="47">
        <f>'15'!D41</f>
        <v>0</v>
      </c>
      <c r="P23" s="47">
        <f>'15'!D42</f>
        <v>5</v>
      </c>
      <c r="Q23" s="47">
        <f>'15'!D43</f>
        <v>0</v>
      </c>
      <c r="R23" s="47">
        <f>'15'!D47</f>
        <v>5</v>
      </c>
      <c r="S23" s="47">
        <f>'15'!D48</f>
        <v>0</v>
      </c>
      <c r="T23" s="46">
        <f t="shared" si="3"/>
        <v>7</v>
      </c>
      <c r="U23" s="47">
        <f>'15'!D50</f>
        <v>7</v>
      </c>
      <c r="V23" s="47">
        <f>'15'!D51</f>
        <v>0</v>
      </c>
      <c r="W23" s="47">
        <f>'15'!D52</f>
        <v>0</v>
      </c>
      <c r="X23" s="46">
        <f t="shared" si="4"/>
        <v>10.5</v>
      </c>
      <c r="Y23" s="47">
        <f>'15'!D54</f>
        <v>7</v>
      </c>
      <c r="Z23" s="47">
        <f>'15'!D55</f>
        <v>3.5</v>
      </c>
      <c r="AA23" s="46">
        <f t="shared" si="5"/>
        <v>29</v>
      </c>
      <c r="AB23" s="47">
        <f>'15'!D62</f>
        <v>5</v>
      </c>
      <c r="AC23" s="47">
        <f>'15'!D64</f>
        <v>5</v>
      </c>
      <c r="AD23" s="47">
        <f>'15'!D70</f>
        <v>0</v>
      </c>
      <c r="AE23" s="47">
        <f>'15'!D71</f>
        <v>0</v>
      </c>
      <c r="AF23" s="47">
        <f>'15'!D72</f>
        <v>0</v>
      </c>
      <c r="AG23" s="47">
        <f>'15'!D73</f>
        <v>9</v>
      </c>
      <c r="AH23" s="47">
        <f>'15'!D74</f>
        <v>10</v>
      </c>
    </row>
    <row r="24" spans="1:34" ht="69.75" customHeight="1">
      <c r="A24" s="53">
        <v>16</v>
      </c>
      <c r="B24" s="84" t="str">
        <f>'16'!B2:C2</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C24" s="40">
        <f t="shared" si="0"/>
        <v>64</v>
      </c>
      <c r="D24" s="40">
        <f t="shared" si="1"/>
        <v>16</v>
      </c>
      <c r="E24" s="41">
        <f>'16'!D12</f>
        <v>6</v>
      </c>
      <c r="F24" s="41">
        <f>'16'!D19</f>
        <v>0</v>
      </c>
      <c r="G24" s="41">
        <f>'16'!D21</f>
        <v>5</v>
      </c>
      <c r="H24" s="41">
        <f>'16'!D6</f>
        <v>5</v>
      </c>
      <c r="I24" s="41">
        <f>'16'!D20</f>
        <v>0</v>
      </c>
      <c r="J24" s="40">
        <f t="shared" si="2"/>
        <v>17.5</v>
      </c>
      <c r="K24" s="41">
        <f>'16'!D23</f>
        <v>3</v>
      </c>
      <c r="L24" s="41">
        <f>'16'!D24</f>
        <v>3.5</v>
      </c>
      <c r="M24" s="41">
        <f>'16'!D31</f>
        <v>5</v>
      </c>
      <c r="N24" s="41">
        <f>'16'!D40</f>
        <v>0</v>
      </c>
      <c r="O24" s="41">
        <f>'16'!D41</f>
        <v>0</v>
      </c>
      <c r="P24" s="41">
        <f>'16'!D42</f>
        <v>5</v>
      </c>
      <c r="Q24" s="41">
        <f>'16'!D43</f>
        <v>1</v>
      </c>
      <c r="R24" s="41">
        <f>'16'!D47</f>
        <v>0</v>
      </c>
      <c r="S24" s="41">
        <f>'16'!D48</f>
        <v>0</v>
      </c>
      <c r="T24" s="40">
        <f t="shared" si="3"/>
        <v>3</v>
      </c>
      <c r="U24" s="41">
        <f>'16'!D50</f>
        <v>3</v>
      </c>
      <c r="V24" s="41">
        <f>'16'!D51</f>
        <v>0</v>
      </c>
      <c r="W24" s="41">
        <f>'16'!D52</f>
        <v>0</v>
      </c>
      <c r="X24" s="40">
        <f t="shared" si="4"/>
        <v>8.5</v>
      </c>
      <c r="Y24" s="41">
        <f>'16'!D54</f>
        <v>5</v>
      </c>
      <c r="Z24" s="41">
        <f>'16'!D55</f>
        <v>3.5</v>
      </c>
      <c r="AA24" s="40">
        <f t="shared" si="5"/>
        <v>19</v>
      </c>
      <c r="AB24" s="41">
        <f>'16'!D62</f>
        <v>3</v>
      </c>
      <c r="AC24" s="41">
        <f>'16'!D64</f>
        <v>5</v>
      </c>
      <c r="AD24" s="41">
        <f>'16'!D70</f>
        <v>0</v>
      </c>
      <c r="AE24" s="41">
        <f>'16'!D71</f>
        <v>0</v>
      </c>
      <c r="AF24" s="41">
        <f>'16'!D72</f>
        <v>0</v>
      </c>
      <c r="AG24" s="41">
        <f>'16'!D73</f>
        <v>5</v>
      </c>
      <c r="AH24" s="41">
        <f>'16'!D74</f>
        <v>6</v>
      </c>
    </row>
    <row r="25" spans="1:34" s="49" customFormat="1" ht="65.25" customHeight="1">
      <c r="A25" s="54">
        <v>17</v>
      </c>
      <c r="B25" s="82" t="str">
        <f>'17'!B2:C2</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C25" s="47">
        <f t="shared" si="0"/>
        <v>75.5</v>
      </c>
      <c r="D25" s="46">
        <f t="shared" si="1"/>
        <v>17.5</v>
      </c>
      <c r="E25" s="47">
        <f>'17'!D12</f>
        <v>6</v>
      </c>
      <c r="F25" s="47">
        <f>'17'!D19</f>
        <v>0</v>
      </c>
      <c r="G25" s="47">
        <f>'17'!D21</f>
        <v>7</v>
      </c>
      <c r="H25" s="47">
        <f>'17'!D6</f>
        <v>4.5</v>
      </c>
      <c r="I25" s="47">
        <f>'17'!D20</f>
        <v>0</v>
      </c>
      <c r="J25" s="46">
        <f t="shared" si="2"/>
        <v>14.5</v>
      </c>
      <c r="K25" s="47">
        <f>'17'!D23</f>
        <v>3</v>
      </c>
      <c r="L25" s="47">
        <f>'17'!D24</f>
        <v>2.5</v>
      </c>
      <c r="M25" s="47">
        <f>'17'!D31</f>
        <v>3</v>
      </c>
      <c r="N25" s="47">
        <f>'17'!D40</f>
        <v>0</v>
      </c>
      <c r="O25" s="47">
        <f>'17'!D41</f>
        <v>0</v>
      </c>
      <c r="P25" s="47">
        <f>'17'!D42</f>
        <v>5</v>
      </c>
      <c r="Q25" s="47">
        <f>'17'!D43</f>
        <v>0</v>
      </c>
      <c r="R25" s="47">
        <f>'17'!D47</f>
        <v>1</v>
      </c>
      <c r="S25" s="47">
        <f>'17'!D48</f>
        <v>0</v>
      </c>
      <c r="T25" s="46">
        <f t="shared" si="3"/>
        <v>7</v>
      </c>
      <c r="U25" s="47">
        <f>'17'!D50</f>
        <v>7</v>
      </c>
      <c r="V25" s="47">
        <f>'17'!D51</f>
        <v>0</v>
      </c>
      <c r="W25" s="47">
        <f>'17'!D52</f>
        <v>0</v>
      </c>
      <c r="X25" s="46">
        <f t="shared" si="4"/>
        <v>12.5</v>
      </c>
      <c r="Y25" s="47">
        <f>'17'!D54</f>
        <v>7</v>
      </c>
      <c r="Z25" s="47">
        <f>'17'!D55</f>
        <v>5.5</v>
      </c>
      <c r="AA25" s="46">
        <f t="shared" si="5"/>
        <v>24</v>
      </c>
      <c r="AB25" s="47">
        <f>'17'!D62</f>
        <v>5</v>
      </c>
      <c r="AC25" s="47">
        <f>'17'!D64</f>
        <v>4</v>
      </c>
      <c r="AD25" s="47">
        <f>'17'!D70</f>
        <v>0</v>
      </c>
      <c r="AE25" s="47">
        <f>'17'!D71</f>
        <v>0</v>
      </c>
      <c r="AF25" s="47">
        <f>'17'!D72</f>
        <v>0</v>
      </c>
      <c r="AG25" s="47">
        <f>'17'!D73</f>
        <v>5</v>
      </c>
      <c r="AH25" s="47">
        <f>'17'!D74</f>
        <v>10</v>
      </c>
    </row>
    <row r="26" spans="1:34" ht="42.75" customHeight="1">
      <c r="A26" s="53">
        <v>18</v>
      </c>
      <c r="B26" s="84" t="str">
        <f>'18'!B2:C2</f>
        <v>ИНН 7117013068, КПП 711701001 - МУНИЦИПАЛЬНОЕ УЧРЕЖДЕНИЕ КУЛЬТУРЫ ПАРК КУЛЬТУРЫ И ОТДЫХА  (Узловкий район)</v>
      </c>
      <c r="C26" s="40">
        <f t="shared" si="0"/>
        <v>79</v>
      </c>
      <c r="D26" s="40">
        <f t="shared" si="1"/>
        <v>19</v>
      </c>
      <c r="E26" s="41">
        <f>'18'!D12</f>
        <v>7</v>
      </c>
      <c r="F26" s="41">
        <f>'18'!D19</f>
        <v>0</v>
      </c>
      <c r="G26" s="41">
        <f>'18'!D21</f>
        <v>7</v>
      </c>
      <c r="H26" s="41">
        <f>'18'!D6</f>
        <v>5</v>
      </c>
      <c r="I26" s="41">
        <f>'18'!D20</f>
        <v>0</v>
      </c>
      <c r="J26" s="40">
        <f t="shared" si="2"/>
        <v>22.5</v>
      </c>
      <c r="K26" s="41">
        <f>'18'!D23</f>
        <v>5</v>
      </c>
      <c r="L26" s="41">
        <f>'18'!D24</f>
        <v>3.5</v>
      </c>
      <c r="M26" s="41">
        <f>'18'!D31</f>
        <v>4</v>
      </c>
      <c r="N26" s="41">
        <f>'18'!D40</f>
        <v>0</v>
      </c>
      <c r="O26" s="41">
        <f>'18'!D41</f>
        <v>0</v>
      </c>
      <c r="P26" s="41">
        <f>'18'!D42</f>
        <v>5</v>
      </c>
      <c r="Q26" s="41">
        <f>'18'!D43</f>
        <v>0</v>
      </c>
      <c r="R26" s="41">
        <f>'18'!D47</f>
        <v>5</v>
      </c>
      <c r="S26" s="41">
        <f>'18'!D48</f>
        <v>0</v>
      </c>
      <c r="T26" s="40">
        <f t="shared" si="3"/>
        <v>7</v>
      </c>
      <c r="U26" s="41">
        <f>'18'!D50</f>
        <v>7</v>
      </c>
      <c r="V26" s="41">
        <f>'18'!D51</f>
        <v>0</v>
      </c>
      <c r="W26" s="41">
        <f>'18'!D52</f>
        <v>0</v>
      </c>
      <c r="X26" s="40">
        <f t="shared" si="4"/>
        <v>10.5</v>
      </c>
      <c r="Y26" s="41">
        <f>'18'!D54</f>
        <v>7</v>
      </c>
      <c r="Z26" s="41">
        <f>'18'!D55</f>
        <v>3.5</v>
      </c>
      <c r="AA26" s="40">
        <f t="shared" si="5"/>
        <v>20</v>
      </c>
      <c r="AB26" s="41">
        <f>'18'!D62</f>
        <v>5</v>
      </c>
      <c r="AC26" s="41">
        <f>'18'!D64</f>
        <v>5</v>
      </c>
      <c r="AD26" s="41">
        <f>'18'!D70</f>
        <v>0</v>
      </c>
      <c r="AE26" s="41">
        <f>'18'!D71</f>
        <v>0</v>
      </c>
      <c r="AF26" s="41">
        <f>'18'!D72</f>
        <v>0</v>
      </c>
      <c r="AG26" s="41">
        <f>'18'!D73</f>
        <v>0</v>
      </c>
      <c r="AH26" s="41">
        <f>'18'!D74</f>
        <v>10</v>
      </c>
    </row>
    <row r="27" spans="1:34" s="49" customFormat="1" ht="42" customHeight="1">
      <c r="A27" s="54">
        <v>19</v>
      </c>
      <c r="B27" s="82" t="str">
        <f>'19'!B2:C2</f>
        <v xml:space="preserve">ИНН 7114006739, КПП 711401001 - МУНИЦИПАЛЬНОЕ БЮДЖЕТНОЕ УЧРЕЖДЕНИЕ КУЛЬТУРЫ "ЦЕНТР КУЛЬТУРЫ И ДОСУГА" г. Донской </v>
      </c>
      <c r="C27" s="47">
        <f t="shared" si="0"/>
        <v>88</v>
      </c>
      <c r="D27" s="46">
        <f t="shared" si="1"/>
        <v>19</v>
      </c>
      <c r="E27" s="47">
        <f>'19'!D12</f>
        <v>7</v>
      </c>
      <c r="F27" s="47">
        <f>'19'!D19</f>
        <v>0</v>
      </c>
      <c r="G27" s="47">
        <f>'19'!D21</f>
        <v>7</v>
      </c>
      <c r="H27" s="47">
        <f>'19'!D6</f>
        <v>5</v>
      </c>
      <c r="I27" s="47">
        <f>'19'!D20</f>
        <v>0</v>
      </c>
      <c r="J27" s="46">
        <f t="shared" si="2"/>
        <v>20.5</v>
      </c>
      <c r="K27" s="47">
        <f>'19'!D23</f>
        <v>5</v>
      </c>
      <c r="L27" s="47">
        <f>'19'!D24</f>
        <v>3</v>
      </c>
      <c r="M27" s="47">
        <f>'19'!D31</f>
        <v>4.5</v>
      </c>
      <c r="N27" s="47">
        <f>'19'!D40</f>
        <v>0</v>
      </c>
      <c r="O27" s="47">
        <f>'19'!D41</f>
        <v>0</v>
      </c>
      <c r="P27" s="47">
        <f>'19'!D42</f>
        <v>5</v>
      </c>
      <c r="Q27" s="47">
        <f>'19'!D43</f>
        <v>1</v>
      </c>
      <c r="R27" s="47">
        <f>'19'!D47</f>
        <v>2</v>
      </c>
      <c r="S27" s="47">
        <f>'19'!D48</f>
        <v>0</v>
      </c>
      <c r="T27" s="46">
        <f t="shared" si="3"/>
        <v>7</v>
      </c>
      <c r="U27" s="47">
        <f>'19'!D50</f>
        <v>7</v>
      </c>
      <c r="V27" s="47">
        <f>'19'!D51</f>
        <v>0</v>
      </c>
      <c r="W27" s="47">
        <f>'19'!D52</f>
        <v>0</v>
      </c>
      <c r="X27" s="46">
        <f t="shared" si="4"/>
        <v>12.5</v>
      </c>
      <c r="Y27" s="47">
        <f>'19'!D54</f>
        <v>7</v>
      </c>
      <c r="Z27" s="47">
        <f>'19'!D55</f>
        <v>5.5</v>
      </c>
      <c r="AA27" s="46">
        <f t="shared" si="5"/>
        <v>29</v>
      </c>
      <c r="AB27" s="47">
        <f>'19'!D62</f>
        <v>5</v>
      </c>
      <c r="AC27" s="47">
        <f>'19'!D64</f>
        <v>5</v>
      </c>
      <c r="AD27" s="47">
        <f>'19'!D70</f>
        <v>0</v>
      </c>
      <c r="AE27" s="47">
        <f>'19'!D71</f>
        <v>0</v>
      </c>
      <c r="AF27" s="47">
        <f>'19'!D72</f>
        <v>0</v>
      </c>
      <c r="AG27" s="47">
        <f>'19'!D73</f>
        <v>9</v>
      </c>
      <c r="AH27" s="47">
        <f>'19'!D74</f>
        <v>10</v>
      </c>
    </row>
    <row r="28" spans="1:34" ht="56.25" customHeight="1">
      <c r="A28" s="53">
        <v>20</v>
      </c>
      <c r="B28" s="84" t="str">
        <f>'20'!B2:C2</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C28" s="41">
        <f t="shared" si="0"/>
        <v>73.5</v>
      </c>
      <c r="D28" s="40">
        <f t="shared" si="1"/>
        <v>10.5</v>
      </c>
      <c r="E28" s="41">
        <f>'20'!D12</f>
        <v>1</v>
      </c>
      <c r="F28" s="41">
        <f>'20'!D19</f>
        <v>0</v>
      </c>
      <c r="G28" s="41">
        <f>'20'!D21</f>
        <v>5</v>
      </c>
      <c r="H28" s="41">
        <f>'20'!D6</f>
        <v>4.5</v>
      </c>
      <c r="I28" s="41">
        <f>'20'!D20</f>
        <v>0</v>
      </c>
      <c r="J28" s="40">
        <f t="shared" si="2"/>
        <v>19</v>
      </c>
      <c r="K28" s="41">
        <f>'20'!D23</f>
        <v>3</v>
      </c>
      <c r="L28" s="41">
        <f>'20'!D24</f>
        <v>3</v>
      </c>
      <c r="M28" s="41">
        <f>'20'!D31</f>
        <v>5</v>
      </c>
      <c r="N28" s="41">
        <f>'20'!D40</f>
        <v>0</v>
      </c>
      <c r="O28" s="41">
        <f>'20'!D41</f>
        <v>0</v>
      </c>
      <c r="P28" s="41">
        <f>'20'!D42</f>
        <v>5</v>
      </c>
      <c r="Q28" s="41">
        <f>'20'!D43</f>
        <v>0</v>
      </c>
      <c r="R28" s="41">
        <f>'20'!D47</f>
        <v>3</v>
      </c>
      <c r="S28" s="41">
        <f>'20'!D48</f>
        <v>0</v>
      </c>
      <c r="T28" s="40">
        <f t="shared" si="3"/>
        <v>7</v>
      </c>
      <c r="U28" s="41">
        <f>'20'!D50</f>
        <v>7</v>
      </c>
      <c r="V28" s="41">
        <f>'20'!D51</f>
        <v>0</v>
      </c>
      <c r="W28" s="41">
        <f>'20'!D52</f>
        <v>0</v>
      </c>
      <c r="X28" s="40">
        <f t="shared" si="4"/>
        <v>13</v>
      </c>
      <c r="Y28" s="41">
        <f>'20'!D54</f>
        <v>7</v>
      </c>
      <c r="Z28" s="41">
        <f>'20'!D55</f>
        <v>6</v>
      </c>
      <c r="AA28" s="40">
        <f t="shared" si="5"/>
        <v>24</v>
      </c>
      <c r="AB28" s="41">
        <f>'20'!D62</f>
        <v>5</v>
      </c>
      <c r="AC28" s="41">
        <f>'20'!D64</f>
        <v>4</v>
      </c>
      <c r="AD28" s="41">
        <f>'20'!D70</f>
        <v>0</v>
      </c>
      <c r="AE28" s="41">
        <f>'20'!D71</f>
        <v>0</v>
      </c>
      <c r="AF28" s="41">
        <f>'20'!D72</f>
        <v>0</v>
      </c>
      <c r="AG28" s="41">
        <f>'20'!D73</f>
        <v>5</v>
      </c>
      <c r="AH28" s="41">
        <f>'20'!D74</f>
        <v>10</v>
      </c>
    </row>
    <row r="29" spans="1:34" s="49" customFormat="1" ht="63.75" customHeight="1">
      <c r="A29" s="54">
        <v>21</v>
      </c>
      <c r="B29" s="82" t="str">
        <f>'21'!B2:C2</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C29" s="46">
        <f t="shared" si="0"/>
        <v>87.5</v>
      </c>
      <c r="D29" s="46">
        <f t="shared" si="1"/>
        <v>18</v>
      </c>
      <c r="E29" s="47">
        <f>'21'!D12</f>
        <v>6</v>
      </c>
      <c r="F29" s="47">
        <f>'21'!D19</f>
        <v>0</v>
      </c>
      <c r="G29" s="47">
        <f>'21'!D21</f>
        <v>7</v>
      </c>
      <c r="H29" s="47">
        <f>'21'!D6</f>
        <v>5</v>
      </c>
      <c r="I29" s="47">
        <f>'21'!D20</f>
        <v>0</v>
      </c>
      <c r="J29" s="46">
        <f t="shared" si="2"/>
        <v>24</v>
      </c>
      <c r="K29" s="47">
        <f>'21'!D23</f>
        <v>5</v>
      </c>
      <c r="L29" s="47">
        <f>'21'!D24</f>
        <v>3</v>
      </c>
      <c r="M29" s="47">
        <f>'21'!D31</f>
        <v>5</v>
      </c>
      <c r="N29" s="47">
        <f>'21'!D40</f>
        <v>0</v>
      </c>
      <c r="O29" s="47">
        <f>'21'!D41</f>
        <v>0</v>
      </c>
      <c r="P29" s="47">
        <f>'21'!D42</f>
        <v>5</v>
      </c>
      <c r="Q29" s="47">
        <f>'21'!D43</f>
        <v>1</v>
      </c>
      <c r="R29" s="47">
        <f>'21'!D47</f>
        <v>5</v>
      </c>
      <c r="S29" s="47">
        <f>'21'!D48</f>
        <v>0</v>
      </c>
      <c r="T29" s="46">
        <f t="shared" si="3"/>
        <v>7</v>
      </c>
      <c r="U29" s="47">
        <f>'21'!D50</f>
        <v>7</v>
      </c>
      <c r="V29" s="47">
        <f>'21'!D51</f>
        <v>0</v>
      </c>
      <c r="W29" s="47">
        <f>'21'!D52</f>
        <v>0</v>
      </c>
      <c r="X29" s="46">
        <f t="shared" si="4"/>
        <v>12.5</v>
      </c>
      <c r="Y29" s="47">
        <f>'21'!D54</f>
        <v>7</v>
      </c>
      <c r="Z29" s="47">
        <f>'21'!D55</f>
        <v>5.5</v>
      </c>
      <c r="AA29" s="46">
        <f t="shared" si="5"/>
        <v>26</v>
      </c>
      <c r="AB29" s="47">
        <f>'21'!D62</f>
        <v>5</v>
      </c>
      <c r="AC29" s="47">
        <f>'21'!D64</f>
        <v>6</v>
      </c>
      <c r="AD29" s="47">
        <f>'21'!D70</f>
        <v>0</v>
      </c>
      <c r="AE29" s="47">
        <f>'21'!D71</f>
        <v>0</v>
      </c>
      <c r="AF29" s="47">
        <f>'21'!D72</f>
        <v>0</v>
      </c>
      <c r="AG29" s="47">
        <f>'21'!D73</f>
        <v>5</v>
      </c>
      <c r="AH29" s="47">
        <f>'21'!D74</f>
        <v>10</v>
      </c>
    </row>
    <row r="30" spans="1:34" ht="42.75" customHeight="1">
      <c r="A30" s="53">
        <v>22</v>
      </c>
      <c r="B30" s="84" t="str">
        <f>'22'!B2:C2</f>
        <v>ИНН 7122000836, КПП 712201001 - МУНИЦИПАЛЬНОЕ БЮДЖЕТНОЕ УЧРЕЖДЕНИЕ КУЛЬТУРЫ "БЕЛЕВСКИЙ ЦЕНТР РАЗВИТИЯ КУЛЬТУРЫ И ТУРИЗМА"</v>
      </c>
      <c r="C30" s="41">
        <f t="shared" si="0"/>
        <v>93.5</v>
      </c>
      <c r="D30" s="40">
        <f t="shared" si="1"/>
        <v>18</v>
      </c>
      <c r="E30" s="89">
        <f>'22'!D12</f>
        <v>6</v>
      </c>
      <c r="F30" s="41">
        <f>'22'!D19</f>
        <v>0</v>
      </c>
      <c r="G30" s="41">
        <f>'22'!D21</f>
        <v>7</v>
      </c>
      <c r="H30" s="41">
        <f>'22'!D6</f>
        <v>5</v>
      </c>
      <c r="I30" s="41">
        <f>'22'!D20</f>
        <v>0</v>
      </c>
      <c r="J30" s="40">
        <f t="shared" si="2"/>
        <v>26</v>
      </c>
      <c r="K30" s="41">
        <f>'22'!D23</f>
        <v>5</v>
      </c>
      <c r="L30" s="41">
        <f>'22'!D24</f>
        <v>5</v>
      </c>
      <c r="M30" s="41">
        <f>'22'!D31</f>
        <v>5</v>
      </c>
      <c r="N30" s="41">
        <f>'22'!D40</f>
        <v>0</v>
      </c>
      <c r="O30" s="41">
        <f>'22'!D41</f>
        <v>0</v>
      </c>
      <c r="P30" s="41">
        <f>'22'!D42</f>
        <v>5</v>
      </c>
      <c r="Q30" s="41">
        <f>'22'!D43</f>
        <v>1</v>
      </c>
      <c r="R30" s="41">
        <f>'22'!D47</f>
        <v>5</v>
      </c>
      <c r="S30" s="41">
        <f>'22'!D48</f>
        <v>0</v>
      </c>
      <c r="T30" s="40">
        <f t="shared" si="3"/>
        <v>7</v>
      </c>
      <c r="U30" s="41">
        <f>'22'!D50</f>
        <v>7</v>
      </c>
      <c r="V30" s="41">
        <f>'22'!D51</f>
        <v>0</v>
      </c>
      <c r="W30" s="41">
        <f>'22'!D52</f>
        <v>0</v>
      </c>
      <c r="X30" s="40">
        <f t="shared" si="4"/>
        <v>12.5</v>
      </c>
      <c r="Y30" s="41">
        <f>'22'!D54</f>
        <v>7</v>
      </c>
      <c r="Z30" s="41">
        <f>'22'!D55</f>
        <v>5.5</v>
      </c>
      <c r="AA30" s="40">
        <f t="shared" si="5"/>
        <v>30</v>
      </c>
      <c r="AB30" s="41">
        <f>'22'!D62</f>
        <v>5</v>
      </c>
      <c r="AC30" s="41">
        <f>'22'!D64</f>
        <v>6</v>
      </c>
      <c r="AD30" s="41">
        <f>'22'!D70</f>
        <v>0</v>
      </c>
      <c r="AE30" s="41">
        <f>'22'!D71</f>
        <v>0</v>
      </c>
      <c r="AF30" s="41">
        <f>'22'!D72</f>
        <v>0</v>
      </c>
      <c r="AG30" s="41">
        <f>'22'!D73</f>
        <v>9</v>
      </c>
      <c r="AH30" s="41">
        <f>'22'!D74</f>
        <v>10</v>
      </c>
    </row>
    <row r="31" spans="1:34" s="49" customFormat="1" ht="42" customHeight="1">
      <c r="A31" s="54">
        <v>23</v>
      </c>
      <c r="B31" s="82" t="str">
        <f>'23'!B2:C2</f>
        <v>ИНН 7113066083, КПП 711301001 - МУНИЦИПАЛЬНОЕ БЮДЖЕТНОЕ УЧРЕЖДЕНИЕ КУЛЬТУРЫ "ЕФРЕМОВСКИЙ ДОМ-МУЗЕЙ И.А. БУНИНА"</v>
      </c>
      <c r="C31" s="46">
        <f>SUM(D31,J31,T31,X31,AA31)</f>
        <v>84</v>
      </c>
      <c r="D31" s="46">
        <f t="shared" si="1"/>
        <v>15</v>
      </c>
      <c r="E31" s="47">
        <f>'23'!D12</f>
        <v>7</v>
      </c>
      <c r="F31" s="47">
        <f>'23'!D19</f>
        <v>3</v>
      </c>
      <c r="G31" s="47">
        <f>'23'!D21</f>
        <v>0</v>
      </c>
      <c r="H31" s="47">
        <f>'23'!D6</f>
        <v>5</v>
      </c>
      <c r="I31" s="47">
        <f>'23'!D20</f>
        <v>0</v>
      </c>
      <c r="J31" s="46">
        <f t="shared" si="2"/>
        <v>26</v>
      </c>
      <c r="K31" s="47">
        <f>'23'!D23</f>
        <v>5</v>
      </c>
      <c r="L31" s="47">
        <f>'23'!D24</f>
        <v>2</v>
      </c>
      <c r="M31" s="47">
        <f>'23'!D31</f>
        <v>5</v>
      </c>
      <c r="N31" s="47">
        <f>'23'!D40</f>
        <v>5</v>
      </c>
      <c r="O31" s="47">
        <f>'23'!D41</f>
        <v>0</v>
      </c>
      <c r="P31" s="47">
        <f>'23'!D42</f>
        <v>5</v>
      </c>
      <c r="Q31" s="47">
        <f>'23'!D43</f>
        <v>1</v>
      </c>
      <c r="R31" s="47">
        <f>'23'!D47</f>
        <v>3</v>
      </c>
      <c r="S31" s="47">
        <f>'23'!D48</f>
        <v>0</v>
      </c>
      <c r="T31" s="46">
        <f t="shared" si="3"/>
        <v>14</v>
      </c>
      <c r="U31" s="47">
        <f>'23'!D50</f>
        <v>7</v>
      </c>
      <c r="V31" s="47">
        <f>'23'!D51</f>
        <v>7</v>
      </c>
      <c r="W31" s="47">
        <f>'23'!D52</f>
        <v>0</v>
      </c>
      <c r="X31" s="46">
        <f t="shared" si="4"/>
        <v>13</v>
      </c>
      <c r="Y31" s="47">
        <f>'23'!D54</f>
        <v>7</v>
      </c>
      <c r="Z31" s="47">
        <f>'23'!D55</f>
        <v>6</v>
      </c>
      <c r="AA31" s="40">
        <f t="shared" si="5"/>
        <v>16</v>
      </c>
      <c r="AB31" s="47">
        <f>'23'!D62</f>
        <v>5</v>
      </c>
      <c r="AC31" s="47">
        <f>'23'!D64</f>
        <v>5</v>
      </c>
      <c r="AD31" s="47">
        <f>'23'!D70</f>
        <v>4</v>
      </c>
      <c r="AE31" s="47">
        <f>'23'!D71</f>
        <v>2</v>
      </c>
      <c r="AF31" s="47">
        <f>'23'!D72</f>
        <v>0</v>
      </c>
      <c r="AG31" s="47">
        <f>'23'!D73</f>
        <v>0</v>
      </c>
      <c r="AH31" s="47">
        <f>'23'!D74</f>
        <v>0</v>
      </c>
    </row>
    <row r="32" spans="1:34" ht="40.5" customHeight="1">
      <c r="A32" s="53">
        <v>24</v>
      </c>
      <c r="B32" s="84" t="str">
        <f>'24'!B2:C2</f>
        <v>ИНН 7131025587, КПП 713101001 - МУНИЦИПАЛЬНОЕ КАЗЕННОЕ УЧРЕЖДЕНИЕ КУЛЬТУРЫ " ОДОЕВСКИЙ КРАЕВЕДЧЕСКИЙ МУЗЕЙ "</v>
      </c>
      <c r="C32" s="41">
        <f t="shared" si="0"/>
        <v>91</v>
      </c>
      <c r="D32" s="40">
        <f t="shared" si="1"/>
        <v>17</v>
      </c>
      <c r="E32" s="41">
        <f>'24'!D12</f>
        <v>7</v>
      </c>
      <c r="F32" s="41">
        <f>'24'!D19</f>
        <v>5</v>
      </c>
      <c r="G32" s="41">
        <f>'24'!D21</f>
        <v>0</v>
      </c>
      <c r="H32" s="41">
        <f>'24'!D6</f>
        <v>5</v>
      </c>
      <c r="I32" s="41">
        <f>'24'!D20</f>
        <v>0</v>
      </c>
      <c r="J32" s="40">
        <f t="shared" si="2"/>
        <v>30</v>
      </c>
      <c r="K32" s="41">
        <f>'24'!D23</f>
        <v>5</v>
      </c>
      <c r="L32" s="41">
        <f>'24'!D24</f>
        <v>5</v>
      </c>
      <c r="M32" s="41">
        <f>'24'!D31</f>
        <v>5</v>
      </c>
      <c r="N32" s="41">
        <f>'24'!D40</f>
        <v>5</v>
      </c>
      <c r="O32" s="41">
        <f>'24'!D41</f>
        <v>0</v>
      </c>
      <c r="P32" s="41">
        <f>'24'!D42</f>
        <v>5</v>
      </c>
      <c r="Q32" s="41">
        <f>'24'!D43</f>
        <v>0</v>
      </c>
      <c r="R32" s="41">
        <f>'24'!D47</f>
        <v>5</v>
      </c>
      <c r="S32" s="41">
        <f>'24'!D48</f>
        <v>0</v>
      </c>
      <c r="T32" s="40">
        <f t="shared" si="3"/>
        <v>14</v>
      </c>
      <c r="U32" s="41">
        <f>'24'!D50</f>
        <v>7</v>
      </c>
      <c r="V32" s="41">
        <f>'24'!D51</f>
        <v>7</v>
      </c>
      <c r="W32" s="41">
        <f>'24'!D52</f>
        <v>0</v>
      </c>
      <c r="X32" s="40">
        <f t="shared" si="4"/>
        <v>13</v>
      </c>
      <c r="Y32" s="41">
        <f>'24'!D54</f>
        <v>7</v>
      </c>
      <c r="Z32" s="41">
        <f>'24'!D55</f>
        <v>6</v>
      </c>
      <c r="AA32" s="40">
        <f t="shared" si="5"/>
        <v>17</v>
      </c>
      <c r="AB32" s="41">
        <f>'24'!D62</f>
        <v>5</v>
      </c>
      <c r="AC32" s="41">
        <f>'24'!D64</f>
        <v>6</v>
      </c>
      <c r="AD32" s="41">
        <f>'24'!D70</f>
        <v>4</v>
      </c>
      <c r="AE32" s="41">
        <f>'24'!D71</f>
        <v>2</v>
      </c>
      <c r="AF32" s="41">
        <f>'24'!D72</f>
        <v>0</v>
      </c>
      <c r="AG32" s="41">
        <f>'24'!D73</f>
        <v>0</v>
      </c>
      <c r="AH32" s="41">
        <f>'24'!D74</f>
        <v>0</v>
      </c>
    </row>
    <row r="33" spans="1:34" s="49" customFormat="1" ht="66.75" customHeight="1">
      <c r="A33" s="54">
        <v>25</v>
      </c>
      <c r="B33" s="82" t="str">
        <f>'25'!B2:C2</f>
        <v>ИНН 7134500488, КПП 713401001 - МУНИЦИПАЛЬНОЕ КАЗЕННОЕ УЧРЕЖДЕНИЕ КУЛЬТУРЫ "МЕЖПОСЕЛЕНЧЕСКИЙ ДОМ КУЛЬТУРЫ МУНИЦИПАЛЬНОГО ОБРАЗОВАНИЯ ТЕПЛО-ОГАРЕВСКИЙ РАЙОН"</v>
      </c>
      <c r="C33" s="46">
        <f t="shared" si="0"/>
        <v>89.5</v>
      </c>
      <c r="D33" s="46">
        <f t="shared" si="1"/>
        <v>18</v>
      </c>
      <c r="E33" s="47">
        <f>'25'!D12</f>
        <v>6</v>
      </c>
      <c r="F33" s="47">
        <f>'25'!D19</f>
        <v>0</v>
      </c>
      <c r="G33" s="47">
        <f>'25'!D21</f>
        <v>7</v>
      </c>
      <c r="H33" s="47">
        <f>'25'!D6</f>
        <v>5</v>
      </c>
      <c r="I33" s="47">
        <f>'25'!D20</f>
        <v>0</v>
      </c>
      <c r="J33" s="46">
        <f t="shared" si="2"/>
        <v>24</v>
      </c>
      <c r="K33" s="47">
        <f>'25'!D23</f>
        <v>5</v>
      </c>
      <c r="L33" s="47">
        <f>'25'!D24</f>
        <v>3.5</v>
      </c>
      <c r="M33" s="47">
        <f>'25'!D31</f>
        <v>4.5</v>
      </c>
      <c r="N33" s="47">
        <f>'25'!D40</f>
        <v>0</v>
      </c>
      <c r="O33" s="47">
        <f>'25'!D41</f>
        <v>0</v>
      </c>
      <c r="P33" s="47">
        <f>'25'!D42</f>
        <v>5</v>
      </c>
      <c r="Q33" s="47">
        <f>'25'!D43</f>
        <v>1</v>
      </c>
      <c r="R33" s="47">
        <f>'25'!D47</f>
        <v>5</v>
      </c>
      <c r="S33" s="47">
        <f>'25'!D48</f>
        <v>0</v>
      </c>
      <c r="T33" s="46">
        <f t="shared" si="3"/>
        <v>7</v>
      </c>
      <c r="U33" s="47">
        <f>'25'!D50</f>
        <v>7</v>
      </c>
      <c r="V33" s="47">
        <f>'25'!D51</f>
        <v>0</v>
      </c>
      <c r="W33" s="47">
        <f>'25'!D52</f>
        <v>0</v>
      </c>
      <c r="X33" s="46">
        <f t="shared" si="4"/>
        <v>12.5</v>
      </c>
      <c r="Y33" s="47">
        <f>'25'!D54</f>
        <v>7</v>
      </c>
      <c r="Z33" s="47">
        <f>'25'!D55</f>
        <v>5.5</v>
      </c>
      <c r="AA33" s="46">
        <f t="shared" si="5"/>
        <v>28</v>
      </c>
      <c r="AB33" s="47">
        <f>'25'!D62</f>
        <v>5</v>
      </c>
      <c r="AC33" s="47">
        <f>'25'!D64</f>
        <v>4</v>
      </c>
      <c r="AD33" s="47">
        <f>'25'!D70</f>
        <v>0</v>
      </c>
      <c r="AE33" s="47">
        <f>'25'!D71</f>
        <v>0</v>
      </c>
      <c r="AF33" s="47">
        <f>'25'!D72</f>
        <v>0</v>
      </c>
      <c r="AG33" s="47">
        <f>'25'!D73</f>
        <v>9</v>
      </c>
      <c r="AH33" s="47">
        <f>'25'!D74</f>
        <v>10</v>
      </c>
    </row>
    <row r="34" spans="1:34" ht="40.5" customHeight="1">
      <c r="A34" s="53">
        <v>26</v>
      </c>
      <c r="B34" s="84" t="str">
        <f>'26'!B2:C2</f>
        <v>ИНН 7106003100, КПП 710601001 - МУНИЦИПАЛЬНОЕ УЧРЕЖДЕНИЕ КУЛЬТУРЫ "ТУЛЬСКАЯ БИБЛИОТЕЧНАЯ СИСТЕМА"</v>
      </c>
      <c r="C34" s="41">
        <f t="shared" si="0"/>
        <v>91</v>
      </c>
      <c r="D34" s="40">
        <f t="shared" si="1"/>
        <v>11.5</v>
      </c>
      <c r="E34" s="41">
        <f>'26'!D12</f>
        <v>7</v>
      </c>
      <c r="F34" s="41">
        <f>'26'!D19</f>
        <v>0</v>
      </c>
      <c r="G34" s="41">
        <f>'26'!D21</f>
        <v>0</v>
      </c>
      <c r="H34" s="41">
        <f>'26'!D6</f>
        <v>4.5</v>
      </c>
      <c r="I34" s="41">
        <f>'26'!D20</f>
        <v>0</v>
      </c>
      <c r="J34" s="40">
        <f t="shared" si="2"/>
        <v>35</v>
      </c>
      <c r="K34" s="41">
        <f>'26'!D23</f>
        <v>5</v>
      </c>
      <c r="L34" s="41">
        <f>'26'!D24</f>
        <v>5</v>
      </c>
      <c r="M34" s="41">
        <f>'26'!D31</f>
        <v>5</v>
      </c>
      <c r="N34" s="41">
        <f>'26'!D40</f>
        <v>0</v>
      </c>
      <c r="O34" s="41">
        <f>'26'!D41</f>
        <v>6</v>
      </c>
      <c r="P34" s="41">
        <f>'26'!D42</f>
        <v>5</v>
      </c>
      <c r="Q34" s="41">
        <f>'26'!D43</f>
        <v>4</v>
      </c>
      <c r="R34" s="41">
        <f>'26'!D47</f>
        <v>5</v>
      </c>
      <c r="S34" s="41">
        <f>'26'!D48</f>
        <v>0</v>
      </c>
      <c r="T34" s="40">
        <f t="shared" si="3"/>
        <v>14</v>
      </c>
      <c r="U34" s="41">
        <f>'26'!D50</f>
        <v>7</v>
      </c>
      <c r="V34" s="41">
        <f>'26'!D51</f>
        <v>0</v>
      </c>
      <c r="W34" s="41">
        <f>'26'!D52</f>
        <v>7</v>
      </c>
      <c r="X34" s="40">
        <f t="shared" si="4"/>
        <v>12.5</v>
      </c>
      <c r="Y34" s="41">
        <f>'26'!D54</f>
        <v>7</v>
      </c>
      <c r="Z34" s="41">
        <f>'26'!D55</f>
        <v>5.5</v>
      </c>
      <c r="AA34" s="40">
        <f t="shared" si="5"/>
        <v>18</v>
      </c>
      <c r="AB34" s="41">
        <f>'26'!D62</f>
        <v>5</v>
      </c>
      <c r="AC34" s="41">
        <f>'26'!D64</f>
        <v>3</v>
      </c>
      <c r="AD34" s="41">
        <f>'26'!D70</f>
        <v>0</v>
      </c>
      <c r="AE34" s="41">
        <f>'26'!D71</f>
        <v>0</v>
      </c>
      <c r="AF34" s="41">
        <f>'26'!D72</f>
        <v>10</v>
      </c>
      <c r="AG34" s="41">
        <f>'26'!D73</f>
        <v>0</v>
      </c>
      <c r="AH34" s="41">
        <f>'26'!D74</f>
        <v>0</v>
      </c>
    </row>
    <row r="35" spans="1:34" s="49" customFormat="1" ht="56.25" customHeight="1">
      <c r="A35" s="54">
        <v>27</v>
      </c>
      <c r="B35" s="82" t="str">
        <f>'27'!B2:C2</f>
        <v>ИНН 7133025060, КПП 713301001 - МУНИЦИПАЛЬНОЕ БЮДЖЕТНОЕ УЧРЕЖДЕНИЕ КУЛЬТУРЫ "ЦЕНТР КУЛЬТУРЫ, ДОСУГА И КИНО"                                                                                                         (Суворовский район)</v>
      </c>
      <c r="C35" s="46">
        <f t="shared" si="0"/>
        <v>80.5</v>
      </c>
      <c r="D35" s="46">
        <f t="shared" si="1"/>
        <v>16.5</v>
      </c>
      <c r="E35" s="47">
        <f>'27'!D12</f>
        <v>7</v>
      </c>
      <c r="F35" s="47">
        <f>'27'!D19</f>
        <v>0</v>
      </c>
      <c r="G35" s="47">
        <f>'27'!D21</f>
        <v>5</v>
      </c>
      <c r="H35" s="47">
        <f>'27'!D6</f>
        <v>4.5</v>
      </c>
      <c r="I35" s="47">
        <f>'27'!D20</f>
        <v>0</v>
      </c>
      <c r="J35" s="46">
        <f t="shared" si="2"/>
        <v>19.5</v>
      </c>
      <c r="K35" s="47">
        <f>'27'!D23</f>
        <v>5</v>
      </c>
      <c r="L35" s="47">
        <f>'27'!D24</f>
        <v>2</v>
      </c>
      <c r="M35" s="47">
        <f>'27'!D31</f>
        <v>4.5</v>
      </c>
      <c r="N35" s="47">
        <f>'27'!D40</f>
        <v>0</v>
      </c>
      <c r="O35" s="47">
        <f>'27'!D41</f>
        <v>0</v>
      </c>
      <c r="P35" s="47">
        <f>'27'!D42</f>
        <v>5</v>
      </c>
      <c r="Q35" s="47">
        <f>'27'!D43</f>
        <v>1</v>
      </c>
      <c r="R35" s="47">
        <f>'27'!D47</f>
        <v>2</v>
      </c>
      <c r="S35" s="47">
        <f>'27'!D48</f>
        <v>0</v>
      </c>
      <c r="T35" s="46">
        <f t="shared" si="3"/>
        <v>7</v>
      </c>
      <c r="U35" s="47">
        <f>'27'!D50</f>
        <v>7</v>
      </c>
      <c r="V35" s="47">
        <f>'27'!D51</f>
        <v>0</v>
      </c>
      <c r="W35" s="47">
        <f>'27'!D52</f>
        <v>0</v>
      </c>
      <c r="X35" s="46">
        <f t="shared" si="4"/>
        <v>12.5</v>
      </c>
      <c r="Y35" s="47">
        <f>'27'!D54</f>
        <v>7</v>
      </c>
      <c r="Z35" s="47">
        <f>'27'!D55</f>
        <v>5.5</v>
      </c>
      <c r="AA35" s="46">
        <f t="shared" si="5"/>
        <v>25</v>
      </c>
      <c r="AB35" s="47">
        <f>'27'!D62</f>
        <v>5</v>
      </c>
      <c r="AC35" s="47">
        <f>'27'!D64</f>
        <v>5</v>
      </c>
      <c r="AD35" s="47">
        <f>'27'!D70</f>
        <v>0</v>
      </c>
      <c r="AE35" s="47">
        <f>'27'!D71</f>
        <v>0</v>
      </c>
      <c r="AF35" s="47">
        <f>'27'!D72</f>
        <v>0</v>
      </c>
      <c r="AG35" s="47">
        <f>'27'!D73</f>
        <v>9</v>
      </c>
      <c r="AH35" s="47">
        <f>'27'!D74</f>
        <v>6</v>
      </c>
    </row>
    <row r="36" spans="1:34" ht="41.25" customHeight="1">
      <c r="A36" s="53">
        <v>28</v>
      </c>
      <c r="B36" s="84" t="str">
        <f>'28'!B2:C2</f>
        <v>ИНН 7107041002, КПП 710701001 - МУНИЦИПАЛЬНОЕ БЮДЖЕТНОЕ УЧРЕЖДЕНИЕ КУЛЬТУРЫ "ТУЛЬСКИЙ ИСТОРИКО-АРХИТЕКТУРНЫЙ МУЗЕЙ"</v>
      </c>
      <c r="C36" s="41">
        <f t="shared" si="0"/>
        <v>71.5</v>
      </c>
      <c r="D36" s="40">
        <f t="shared" si="1"/>
        <v>15</v>
      </c>
      <c r="E36" s="41">
        <f>'28'!D12</f>
        <v>7</v>
      </c>
      <c r="F36" s="41">
        <f>'28'!D19</f>
        <v>3</v>
      </c>
      <c r="G36" s="41">
        <f>'28'!D21</f>
        <v>0</v>
      </c>
      <c r="H36" s="41">
        <f>'28'!D6</f>
        <v>5</v>
      </c>
      <c r="I36" s="41">
        <f>'28'!D20</f>
        <v>0</v>
      </c>
      <c r="J36" s="40">
        <f t="shared" si="2"/>
        <v>22.5</v>
      </c>
      <c r="K36" s="41">
        <f>'28'!D23</f>
        <v>3</v>
      </c>
      <c r="L36" s="41">
        <f>'28'!D24</f>
        <v>2.5</v>
      </c>
      <c r="M36" s="41">
        <f>'28'!D31</f>
        <v>4</v>
      </c>
      <c r="N36" s="41">
        <f>'28'!D40</f>
        <v>5</v>
      </c>
      <c r="O36" s="41">
        <f>'28'!D41</f>
        <v>0</v>
      </c>
      <c r="P36" s="41">
        <f>'28'!D42</f>
        <v>5</v>
      </c>
      <c r="Q36" s="41">
        <f>'28'!D43</f>
        <v>0</v>
      </c>
      <c r="R36" s="41">
        <f>'28'!D47</f>
        <v>3</v>
      </c>
      <c r="S36" s="41">
        <f>'28'!D48</f>
        <v>0</v>
      </c>
      <c r="T36" s="40">
        <f t="shared" si="3"/>
        <v>10</v>
      </c>
      <c r="U36" s="41">
        <f>'28'!D50</f>
        <v>5</v>
      </c>
      <c r="V36" s="41">
        <f>'28'!D51</f>
        <v>5</v>
      </c>
      <c r="W36" s="41">
        <f>'28'!D52</f>
        <v>0</v>
      </c>
      <c r="X36" s="40">
        <f t="shared" si="4"/>
        <v>13</v>
      </c>
      <c r="Y36" s="41">
        <f>'28'!D54</f>
        <v>7</v>
      </c>
      <c r="Z36" s="41">
        <f>'28'!D55</f>
        <v>6</v>
      </c>
      <c r="AA36" s="40">
        <f t="shared" si="5"/>
        <v>11</v>
      </c>
      <c r="AB36" s="41">
        <f>'28'!D62</f>
        <v>3</v>
      </c>
      <c r="AC36" s="41">
        <f>'28'!D64</f>
        <v>6</v>
      </c>
      <c r="AD36" s="41">
        <f>'28'!D70</f>
        <v>2</v>
      </c>
      <c r="AE36" s="41">
        <f>'28'!D71</f>
        <v>0</v>
      </c>
      <c r="AF36" s="41">
        <f>'28'!D72</f>
        <v>0</v>
      </c>
      <c r="AG36" s="41">
        <f>'28'!D73</f>
        <v>0</v>
      </c>
      <c r="AH36" s="41">
        <f>'28'!D74</f>
        <v>0</v>
      </c>
    </row>
    <row r="37" spans="1:34" s="49" customFormat="1" ht="45" customHeight="1">
      <c r="A37" s="54">
        <v>29</v>
      </c>
      <c r="B37" s="82" t="str">
        <f>'29'!B2:C2</f>
        <v>ИНН 7117001224, КПП 711701001 - МУНИЦИПАЛЬНОЕ БЮДЖЕТНОЕ УЧРЕЖДЕНИЕ КУЛЬТУРЫ УЗЛОВСКИЙ ХУДОЖЕСТВЕННО-КРАЕВЕДЧЕСКИЙ МУЗЕЙ</v>
      </c>
      <c r="C37" s="47">
        <f t="shared" si="0"/>
        <v>90.5</v>
      </c>
      <c r="D37" s="46">
        <f t="shared" si="1"/>
        <v>17</v>
      </c>
      <c r="E37" s="47">
        <f>'29'!D12</f>
        <v>7</v>
      </c>
      <c r="F37" s="47">
        <f>'29'!D19</f>
        <v>5</v>
      </c>
      <c r="G37" s="47">
        <f>'29'!D21</f>
        <v>0</v>
      </c>
      <c r="H37" s="47">
        <f>'29'!D6</f>
        <v>5</v>
      </c>
      <c r="I37" s="47">
        <f>'29'!D20</f>
        <v>0</v>
      </c>
      <c r="J37" s="46">
        <f t="shared" si="2"/>
        <v>29.5</v>
      </c>
      <c r="K37" s="47">
        <f>'29'!D23</f>
        <v>5</v>
      </c>
      <c r="L37" s="47">
        <f>'29'!D24</f>
        <v>3.5</v>
      </c>
      <c r="M37" s="47">
        <f>'29'!D31</f>
        <v>5</v>
      </c>
      <c r="N37" s="47">
        <f>'29'!D40</f>
        <v>5</v>
      </c>
      <c r="O37" s="47">
        <f>'29'!D41</f>
        <v>0</v>
      </c>
      <c r="P37" s="47">
        <f>'29'!D42</f>
        <v>5</v>
      </c>
      <c r="Q37" s="47">
        <f>'29'!D43</f>
        <v>1</v>
      </c>
      <c r="R37" s="47">
        <f>'29'!D47</f>
        <v>5</v>
      </c>
      <c r="S37" s="47">
        <f>'29'!D48</f>
        <v>0</v>
      </c>
      <c r="T37" s="46">
        <f t="shared" si="3"/>
        <v>14</v>
      </c>
      <c r="U37" s="47">
        <f>'29'!D50</f>
        <v>7</v>
      </c>
      <c r="V37" s="47">
        <f>'29'!D51</f>
        <v>7</v>
      </c>
      <c r="W37" s="47">
        <f>'29'!D52</f>
        <v>0</v>
      </c>
      <c r="X37" s="46">
        <f t="shared" si="4"/>
        <v>13</v>
      </c>
      <c r="Y37" s="47">
        <f>'29'!D54</f>
        <v>7</v>
      </c>
      <c r="Z37" s="47">
        <f>'29'!D55</f>
        <v>6</v>
      </c>
      <c r="AA37" s="46">
        <f t="shared" si="5"/>
        <v>17</v>
      </c>
      <c r="AB37" s="47">
        <f>'29'!D62</f>
        <v>5</v>
      </c>
      <c r="AC37" s="47">
        <f>'29'!D64</f>
        <v>6</v>
      </c>
      <c r="AD37" s="47">
        <f>'29'!D70</f>
        <v>4</v>
      </c>
      <c r="AE37" s="47">
        <f>'29'!D71</f>
        <v>2</v>
      </c>
      <c r="AF37" s="47">
        <f>'29'!D72</f>
        <v>0</v>
      </c>
      <c r="AG37" s="47">
        <f>'29'!D73</f>
        <v>0</v>
      </c>
      <c r="AH37" s="47">
        <f>'29'!D74</f>
        <v>0</v>
      </c>
    </row>
    <row r="38" spans="1:34" ht="56.25" customHeight="1">
      <c r="A38" s="53">
        <v>30</v>
      </c>
      <c r="B38" s="84" t="str">
        <f>'30'!B2:C2</f>
        <v>ИНН 7117013808, КПП 711701001 - МУНИЦИПАЛЬНОЕ БЮДЖЕТНОЕ УЧРЕЖДЕНИЕ КУЛЬТУРЫ МОЛОДЕЖНЫЙ ЛЮБИТЕЛЬСКИЙ ТЕАТР                                                                                                        (Узловский район)</v>
      </c>
      <c r="C38" s="40">
        <f t="shared" si="0"/>
        <v>78</v>
      </c>
      <c r="D38" s="40">
        <f t="shared" si="1"/>
        <v>19</v>
      </c>
      <c r="E38" s="41">
        <f>'30'!D12</f>
        <v>7</v>
      </c>
      <c r="F38" s="41">
        <f>'30'!D19</f>
        <v>0</v>
      </c>
      <c r="G38" s="41">
        <f>'30'!D21</f>
        <v>0</v>
      </c>
      <c r="H38" s="41">
        <f>'30'!D6</f>
        <v>5</v>
      </c>
      <c r="I38" s="41">
        <f>'30'!D20</f>
        <v>7</v>
      </c>
      <c r="J38" s="40">
        <f t="shared" si="2"/>
        <v>34</v>
      </c>
      <c r="K38" s="41">
        <f>'30'!D23</f>
        <v>5</v>
      </c>
      <c r="L38" s="41">
        <f>'30'!D24</f>
        <v>3</v>
      </c>
      <c r="M38" s="41">
        <f>'30'!D31</f>
        <v>2</v>
      </c>
      <c r="N38" s="41">
        <f>'30'!D40</f>
        <v>8</v>
      </c>
      <c r="O38" s="41">
        <f>'30'!D41</f>
        <v>0</v>
      </c>
      <c r="P38" s="41">
        <f>'30'!D42</f>
        <v>5</v>
      </c>
      <c r="Q38" s="41">
        <f>'30'!D43</f>
        <v>0</v>
      </c>
      <c r="R38" s="41">
        <f>'30'!D47</f>
        <v>2</v>
      </c>
      <c r="S38" s="41">
        <f>'30'!D48</f>
        <v>9</v>
      </c>
      <c r="T38" s="40">
        <f t="shared" si="3"/>
        <v>7</v>
      </c>
      <c r="U38" s="41">
        <f>'30'!D50</f>
        <v>7</v>
      </c>
      <c r="V38" s="41">
        <f>'30'!D51</f>
        <v>0</v>
      </c>
      <c r="W38" s="41">
        <f>'30'!D52</f>
        <v>0</v>
      </c>
      <c r="X38" s="40">
        <f t="shared" si="4"/>
        <v>13</v>
      </c>
      <c r="Y38" s="41">
        <f>'30'!D54</f>
        <v>7</v>
      </c>
      <c r="Z38" s="41">
        <f>'30'!D55</f>
        <v>6</v>
      </c>
      <c r="AA38" s="40">
        <f t="shared" si="5"/>
        <v>5</v>
      </c>
      <c r="AB38" s="41">
        <f>'30'!D62</f>
        <v>0</v>
      </c>
      <c r="AC38" s="41">
        <f>'30'!D64</f>
        <v>5</v>
      </c>
      <c r="AD38" s="41">
        <f>'30'!D70</f>
        <v>0</v>
      </c>
      <c r="AE38" s="41">
        <f>'30'!D71</f>
        <v>0</v>
      </c>
      <c r="AF38" s="41">
        <f>'30'!D72</f>
        <v>0</v>
      </c>
      <c r="AG38" s="41">
        <f>'30'!D73</f>
        <v>0</v>
      </c>
      <c r="AH38" s="41">
        <f>'30'!D74</f>
        <v>0</v>
      </c>
    </row>
    <row r="39" spans="1:34" s="49" customFormat="1" ht="52.5" customHeight="1">
      <c r="A39" s="54">
        <v>31</v>
      </c>
      <c r="B39" s="82" t="str">
        <f>'31'!B2:C2</f>
        <v>ИНН 7117500047, КПП 711701001 - МУНИЦИПАЛЬНОЕ КАЗЕННОЕ УЧРЕЖДЕНИЕ КУЛЬТУРЫ "УЗЛОВСКАЯ ГОРОДСКАЯ ЦЕНТРАЛИЗОВАННАЯ БИБЛИОТЕЧНАЯ СИСТЕМА"</v>
      </c>
      <c r="C39" s="47">
        <f t="shared" ref="C39:C41" si="6">SUM(D39,J39,T39,X39,AA39)</f>
        <v>94</v>
      </c>
      <c r="D39" s="46">
        <f t="shared" ref="D39:D41" si="7">SUM(E39:I39)</f>
        <v>12</v>
      </c>
      <c r="E39" s="47">
        <f>'31'!D12</f>
        <v>7</v>
      </c>
      <c r="F39" s="47">
        <f>'31'!D19</f>
        <v>0</v>
      </c>
      <c r="G39" s="47">
        <f>'31'!D21</f>
        <v>0</v>
      </c>
      <c r="H39" s="47">
        <f>'31'!D6</f>
        <v>5</v>
      </c>
      <c r="I39" s="47">
        <f>'31'!D20</f>
        <v>0</v>
      </c>
      <c r="J39" s="46">
        <f t="shared" ref="J39:J41" si="8">SUM(K39:S39)</f>
        <v>33</v>
      </c>
      <c r="K39" s="47">
        <f>'31'!D23</f>
        <v>5</v>
      </c>
      <c r="L39" s="47">
        <f>'31'!D24</f>
        <v>5</v>
      </c>
      <c r="M39" s="47">
        <f>'31'!D31</f>
        <v>5</v>
      </c>
      <c r="N39" s="47">
        <f>'31'!D40</f>
        <v>0</v>
      </c>
      <c r="O39" s="47">
        <f>'31'!D41</f>
        <v>6</v>
      </c>
      <c r="P39" s="47">
        <f>'31'!D42</f>
        <v>5</v>
      </c>
      <c r="Q39" s="47">
        <f>'31'!D43</f>
        <v>2</v>
      </c>
      <c r="R39" s="47">
        <f>'31'!D47</f>
        <v>5</v>
      </c>
      <c r="S39" s="47">
        <f>'31'!D48</f>
        <v>0</v>
      </c>
      <c r="T39" s="46">
        <f t="shared" ref="T39:T41" si="9">SUM(U39:W39)</f>
        <v>14</v>
      </c>
      <c r="U39" s="47">
        <f>'31'!D50</f>
        <v>7</v>
      </c>
      <c r="V39" s="47">
        <f>'31'!D51</f>
        <v>0</v>
      </c>
      <c r="W39" s="47">
        <f>'31'!D52</f>
        <v>7</v>
      </c>
      <c r="X39" s="46">
        <f t="shared" ref="X39:X41" si="10">SUM(Y39:Z39)</f>
        <v>14</v>
      </c>
      <c r="Y39" s="47">
        <f>'31'!D54</f>
        <v>7</v>
      </c>
      <c r="Z39" s="47">
        <f>'31'!D55</f>
        <v>7</v>
      </c>
      <c r="AA39" s="46">
        <f t="shared" ref="AA39:AA41" si="11">SUM(AB39:AH39)</f>
        <v>21</v>
      </c>
      <c r="AB39" s="47">
        <f>'31'!D62</f>
        <v>5</v>
      </c>
      <c r="AC39" s="47">
        <f>'31'!D64</f>
        <v>6</v>
      </c>
      <c r="AD39" s="47">
        <f>'31'!D70</f>
        <v>0</v>
      </c>
      <c r="AE39" s="47">
        <f>'31'!D71</f>
        <v>0</v>
      </c>
      <c r="AF39" s="47">
        <f>'31'!D72</f>
        <v>10</v>
      </c>
      <c r="AG39" s="47">
        <f>'31'!D73</f>
        <v>0</v>
      </c>
      <c r="AH39" s="47">
        <f>'31'!D74</f>
        <v>0</v>
      </c>
    </row>
    <row r="40" spans="1:34" s="92" customFormat="1" ht="79.5" customHeight="1">
      <c r="A40" s="90">
        <v>32</v>
      </c>
      <c r="B40" s="83" t="str">
        <f>'32'!B2:C2</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C40" s="89">
        <f t="shared" si="6"/>
        <v>65</v>
      </c>
      <c r="D40" s="91">
        <f t="shared" si="7"/>
        <v>19</v>
      </c>
      <c r="E40" s="89">
        <f>'32'!D12</f>
        <v>7</v>
      </c>
      <c r="F40" s="89">
        <f>'32'!D19</f>
        <v>0</v>
      </c>
      <c r="G40" s="89">
        <f>'32'!D21</f>
        <v>7</v>
      </c>
      <c r="H40" s="89">
        <f>'32'!D6</f>
        <v>5</v>
      </c>
      <c r="I40" s="89">
        <f>'32'!D20</f>
        <v>0</v>
      </c>
      <c r="J40" s="91">
        <f t="shared" si="8"/>
        <v>20</v>
      </c>
      <c r="K40" s="89">
        <f>'32'!D23</f>
        <v>3</v>
      </c>
      <c r="L40" s="89">
        <f>'32'!D24</f>
        <v>2</v>
      </c>
      <c r="M40" s="89">
        <f>'32'!D31</f>
        <v>5</v>
      </c>
      <c r="N40" s="89">
        <f>'32'!D40</f>
        <v>0</v>
      </c>
      <c r="O40" s="89">
        <f>'32'!D41</f>
        <v>0</v>
      </c>
      <c r="P40" s="89">
        <f>'32'!D42</f>
        <v>5</v>
      </c>
      <c r="Q40" s="89">
        <f>'32'!D43</f>
        <v>0</v>
      </c>
      <c r="R40" s="89">
        <f>'32'!D47</f>
        <v>5</v>
      </c>
      <c r="S40" s="89">
        <f>'32'!D48</f>
        <v>0</v>
      </c>
      <c r="T40" s="91">
        <f t="shared" si="9"/>
        <v>5</v>
      </c>
      <c r="U40" s="89">
        <f>'32'!D50</f>
        <v>5</v>
      </c>
      <c r="V40" s="89">
        <f>'32'!D51</f>
        <v>0</v>
      </c>
      <c r="W40" s="89">
        <f>'32'!D52</f>
        <v>0</v>
      </c>
      <c r="X40" s="91">
        <f t="shared" si="10"/>
        <v>13</v>
      </c>
      <c r="Y40" s="89">
        <f>'32'!D54</f>
        <v>7</v>
      </c>
      <c r="Z40" s="89">
        <f>'32'!D55</f>
        <v>6</v>
      </c>
      <c r="AA40" s="91">
        <f t="shared" si="11"/>
        <v>8</v>
      </c>
      <c r="AB40" s="89">
        <f>'32'!D62</f>
        <v>3</v>
      </c>
      <c r="AC40" s="89">
        <f>'32'!D64</f>
        <v>5</v>
      </c>
      <c r="AD40" s="89">
        <f>'32'!D70</f>
        <v>0</v>
      </c>
      <c r="AE40" s="89">
        <f>'32'!D71</f>
        <v>0</v>
      </c>
      <c r="AF40" s="89">
        <f>'32'!D72</f>
        <v>0</v>
      </c>
      <c r="AG40" s="89">
        <f>'32'!D73</f>
        <v>0</v>
      </c>
      <c r="AH40" s="89">
        <f>'32'!D74</f>
        <v>0</v>
      </c>
    </row>
    <row r="41" spans="1:34" s="49" customFormat="1" ht="66.75" customHeight="1">
      <c r="A41" s="54">
        <v>33</v>
      </c>
      <c r="B41" s="82" t="str">
        <f>'33'!B2:C2</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C41" s="47">
        <f t="shared" si="6"/>
        <v>89.5</v>
      </c>
      <c r="D41" s="46">
        <f t="shared" si="7"/>
        <v>12</v>
      </c>
      <c r="E41" s="47">
        <f>'33'!D12</f>
        <v>7</v>
      </c>
      <c r="F41" s="47">
        <f>'33'!D19</f>
        <v>0</v>
      </c>
      <c r="G41" s="47">
        <f>'33'!D21</f>
        <v>0</v>
      </c>
      <c r="H41" s="47">
        <f>'33'!D6</f>
        <v>5</v>
      </c>
      <c r="I41" s="47">
        <f>'33'!D20</f>
        <v>0</v>
      </c>
      <c r="J41" s="46">
        <f t="shared" si="8"/>
        <v>32</v>
      </c>
      <c r="K41" s="47">
        <f>'33'!D23</f>
        <v>5</v>
      </c>
      <c r="L41" s="47">
        <f>'33'!D24</f>
        <v>3</v>
      </c>
      <c r="M41" s="47">
        <f>'33'!D31</f>
        <v>5</v>
      </c>
      <c r="N41" s="47">
        <f>'33'!D40</f>
        <v>0</v>
      </c>
      <c r="O41" s="47">
        <f>'33'!D41</f>
        <v>6</v>
      </c>
      <c r="P41" s="47">
        <f>'33'!D42</f>
        <v>5</v>
      </c>
      <c r="Q41" s="47">
        <f>'33'!D43</f>
        <v>3</v>
      </c>
      <c r="R41" s="47">
        <f>'33'!D47</f>
        <v>5</v>
      </c>
      <c r="S41" s="47">
        <f>'33'!D48</f>
        <v>0</v>
      </c>
      <c r="T41" s="46">
        <f t="shared" si="9"/>
        <v>14</v>
      </c>
      <c r="U41" s="47">
        <f>'33'!D50</f>
        <v>7</v>
      </c>
      <c r="V41" s="47">
        <f>'33'!D51</f>
        <v>0</v>
      </c>
      <c r="W41" s="47">
        <f>'33'!D52</f>
        <v>7</v>
      </c>
      <c r="X41" s="46">
        <f t="shared" si="10"/>
        <v>10.5</v>
      </c>
      <c r="Y41" s="47">
        <f>'33'!D54</f>
        <v>5</v>
      </c>
      <c r="Z41" s="47">
        <f>'33'!D55</f>
        <v>5.5</v>
      </c>
      <c r="AA41" s="46">
        <f t="shared" si="11"/>
        <v>21</v>
      </c>
      <c r="AB41" s="47">
        <f>'33'!D62</f>
        <v>5</v>
      </c>
      <c r="AC41" s="47">
        <f>'33'!D64</f>
        <v>6</v>
      </c>
      <c r="AD41" s="47">
        <f>'33'!D70</f>
        <v>0</v>
      </c>
      <c r="AE41" s="47">
        <f>'33'!D71</f>
        <v>0</v>
      </c>
      <c r="AF41" s="47">
        <f>'33'!D72</f>
        <v>10</v>
      </c>
      <c r="AG41" s="47">
        <f>'33'!D73</f>
        <v>0</v>
      </c>
      <c r="AH41" s="47">
        <f>'33'!D74</f>
        <v>0</v>
      </c>
    </row>
    <row r="42" spans="1:34" s="92" customFormat="1" ht="52.5" customHeight="1">
      <c r="A42" s="90">
        <v>34</v>
      </c>
      <c r="B42" s="83" t="str">
        <f>'34'!B2:C2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C42" s="89">
        <f t="shared" ref="C42:C47" si="12">SUM(D42,J42,T42,X42,AA42)</f>
        <v>82</v>
      </c>
      <c r="D42" s="91">
        <f t="shared" ref="D42:D47" si="13">SUM(E42:I42)</f>
        <v>13</v>
      </c>
      <c r="E42" s="89">
        <f>'34'!D12</f>
        <v>1</v>
      </c>
      <c r="F42" s="89">
        <f>'34'!D19</f>
        <v>0</v>
      </c>
      <c r="G42" s="89">
        <f>'34'!D21</f>
        <v>7</v>
      </c>
      <c r="H42" s="89">
        <f>'34'!D6</f>
        <v>5</v>
      </c>
      <c r="I42" s="89">
        <f>'34'!D20</f>
        <v>0</v>
      </c>
      <c r="J42" s="91">
        <f t="shared" ref="J42:J47" si="14">SUM(K42:S42)</f>
        <v>23.5</v>
      </c>
      <c r="K42" s="89">
        <f>'34'!D23</f>
        <v>5</v>
      </c>
      <c r="L42" s="89">
        <f>'34'!D24</f>
        <v>3</v>
      </c>
      <c r="M42" s="89">
        <f>'34'!D31</f>
        <v>4.5</v>
      </c>
      <c r="N42" s="89">
        <f>'34'!D40</f>
        <v>0</v>
      </c>
      <c r="O42" s="89">
        <f>'34'!D41</f>
        <v>0</v>
      </c>
      <c r="P42" s="89">
        <f>'34'!D42</f>
        <v>5</v>
      </c>
      <c r="Q42" s="89">
        <f>'34'!D43</f>
        <v>1</v>
      </c>
      <c r="R42" s="89">
        <f>'34'!D47</f>
        <v>5</v>
      </c>
      <c r="S42" s="89">
        <f>'34'!D48</f>
        <v>0</v>
      </c>
      <c r="T42" s="91">
        <f t="shared" ref="T42:T47" si="15">SUM(U42:W42)</f>
        <v>7</v>
      </c>
      <c r="U42" s="89">
        <f>'34'!D50</f>
        <v>7</v>
      </c>
      <c r="V42" s="89">
        <f>'34'!D51</f>
        <v>0</v>
      </c>
      <c r="W42" s="89">
        <f>'34'!D52</f>
        <v>0</v>
      </c>
      <c r="X42" s="91">
        <f t="shared" ref="X42:X47" si="16">SUM(Y42:Z42)</f>
        <v>12.5</v>
      </c>
      <c r="Y42" s="89">
        <f>'34'!D54</f>
        <v>7</v>
      </c>
      <c r="Z42" s="89">
        <f>'34'!D55</f>
        <v>5.5</v>
      </c>
      <c r="AA42" s="91">
        <f t="shared" ref="AA42:AA47" si="17">SUM(AB42:AH42)</f>
        <v>26</v>
      </c>
      <c r="AB42" s="89">
        <f>'34'!D62</f>
        <v>5</v>
      </c>
      <c r="AC42" s="89">
        <f>'34'!D64</f>
        <v>2</v>
      </c>
      <c r="AD42" s="89">
        <f>'34'!D70</f>
        <v>0</v>
      </c>
      <c r="AE42" s="89">
        <f>'34'!D71</f>
        <v>0</v>
      </c>
      <c r="AF42" s="89">
        <f>'34'!D72</f>
        <v>0</v>
      </c>
      <c r="AG42" s="89">
        <f>'34'!D73</f>
        <v>9</v>
      </c>
      <c r="AH42" s="89">
        <f>'34'!D74</f>
        <v>10</v>
      </c>
    </row>
    <row r="43" spans="1:34" s="49" customFormat="1" ht="54.75" customHeight="1">
      <c r="A43" s="54">
        <v>35</v>
      </c>
      <c r="B43" s="82" t="str">
        <f>'35'!B2:C2</f>
        <v>ИНН 7116145488, КПП 711601001 - МУНИЦИПАЛЬНОЕ КАЗЕННОЕ УЧРЕЖДЕНИЕ КУЛЬТУРЫ "ОБЪЕДИНЕНИЕ "НОВОМОСКОВСКИЙ ИСТОРИКО-ХУДОЖЕСТВЕННЫЙ МУЗЕЙ"</v>
      </c>
      <c r="C43" s="47">
        <f t="shared" si="12"/>
        <v>89.5</v>
      </c>
      <c r="D43" s="46">
        <f t="shared" si="13"/>
        <v>16</v>
      </c>
      <c r="E43" s="47">
        <f>'35'!D12</f>
        <v>6</v>
      </c>
      <c r="F43" s="47">
        <f>'35'!D19</f>
        <v>5</v>
      </c>
      <c r="G43" s="47">
        <f>'35'!D21</f>
        <v>0</v>
      </c>
      <c r="H43" s="47">
        <f>'35'!D6</f>
        <v>5</v>
      </c>
      <c r="I43" s="47">
        <f>'35'!D20</f>
        <v>0</v>
      </c>
      <c r="J43" s="46">
        <f t="shared" si="14"/>
        <v>30</v>
      </c>
      <c r="K43" s="47">
        <f>'35'!D23</f>
        <v>5</v>
      </c>
      <c r="L43" s="47">
        <f>'35'!D24</f>
        <v>3</v>
      </c>
      <c r="M43" s="47">
        <f>'35'!D31</f>
        <v>3</v>
      </c>
      <c r="N43" s="47">
        <f>'35'!D40</f>
        <v>8</v>
      </c>
      <c r="O43" s="47">
        <f>'35'!D41</f>
        <v>0</v>
      </c>
      <c r="P43" s="47">
        <f>'35'!D42</f>
        <v>5</v>
      </c>
      <c r="Q43" s="47">
        <f>'35'!D43</f>
        <v>1</v>
      </c>
      <c r="R43" s="47">
        <f>'35'!D47</f>
        <v>5</v>
      </c>
      <c r="S43" s="47">
        <f>'35'!D48</f>
        <v>0</v>
      </c>
      <c r="T43" s="46">
        <f t="shared" si="15"/>
        <v>14</v>
      </c>
      <c r="U43" s="47">
        <f>'35'!D50</f>
        <v>7</v>
      </c>
      <c r="V43" s="47">
        <f>'35'!D51</f>
        <v>7</v>
      </c>
      <c r="W43" s="47">
        <f>'35'!D52</f>
        <v>0</v>
      </c>
      <c r="X43" s="46">
        <f t="shared" si="16"/>
        <v>12.5</v>
      </c>
      <c r="Y43" s="47">
        <f>'35'!D54</f>
        <v>7</v>
      </c>
      <c r="Z43" s="47">
        <f>'35'!D55</f>
        <v>5.5</v>
      </c>
      <c r="AA43" s="46">
        <f t="shared" si="17"/>
        <v>17</v>
      </c>
      <c r="AB43" s="47">
        <f>'35'!D62</f>
        <v>5</v>
      </c>
      <c r="AC43" s="47">
        <f>'35'!D64</f>
        <v>6</v>
      </c>
      <c r="AD43" s="47">
        <f>'35'!D70</f>
        <v>4</v>
      </c>
      <c r="AE43" s="47">
        <f>'35'!D71</f>
        <v>2</v>
      </c>
      <c r="AF43" s="47">
        <f>'35'!D72</f>
        <v>0</v>
      </c>
      <c r="AG43" s="47">
        <f>'35'!D73</f>
        <v>0</v>
      </c>
      <c r="AH43" s="47">
        <f>'35'!D74</f>
        <v>0</v>
      </c>
    </row>
    <row r="44" spans="1:34" s="92" customFormat="1" ht="67.5" customHeight="1">
      <c r="A44" s="90">
        <v>36</v>
      </c>
      <c r="B44" s="83" t="str">
        <f>'36'!B2:C2</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C44" s="89">
        <f t="shared" si="12"/>
        <v>82</v>
      </c>
      <c r="D44" s="91">
        <f t="shared" si="13"/>
        <v>16</v>
      </c>
      <c r="E44" s="89">
        <f>'36'!D12</f>
        <v>7</v>
      </c>
      <c r="F44" s="89">
        <f>'36'!D19</f>
        <v>4</v>
      </c>
      <c r="G44" s="89">
        <f>'36'!D21</f>
        <v>0</v>
      </c>
      <c r="H44" s="89">
        <f>'36'!D6</f>
        <v>5</v>
      </c>
      <c r="I44" s="89">
        <f>'36'!D20</f>
        <v>0</v>
      </c>
      <c r="J44" s="91">
        <f t="shared" si="14"/>
        <v>24.5</v>
      </c>
      <c r="K44" s="89">
        <f>'36'!D23</f>
        <v>5</v>
      </c>
      <c r="L44" s="89">
        <f>'36'!D24</f>
        <v>4</v>
      </c>
      <c r="M44" s="89">
        <f>'36'!D31</f>
        <v>2.5</v>
      </c>
      <c r="N44" s="89">
        <f>'36'!D40</f>
        <v>5</v>
      </c>
      <c r="O44" s="89">
        <f>'36'!D41</f>
        <v>0</v>
      </c>
      <c r="P44" s="89">
        <f>'36'!D42</f>
        <v>5</v>
      </c>
      <c r="Q44" s="89">
        <f>'36'!D43</f>
        <v>0</v>
      </c>
      <c r="R44" s="89">
        <f>'36'!D47</f>
        <v>3</v>
      </c>
      <c r="S44" s="89">
        <f>'36'!D48</f>
        <v>0</v>
      </c>
      <c r="T44" s="91">
        <f t="shared" si="15"/>
        <v>14</v>
      </c>
      <c r="U44" s="89">
        <f>'36'!D50</f>
        <v>7</v>
      </c>
      <c r="V44" s="89">
        <f>'36'!D51</f>
        <v>7</v>
      </c>
      <c r="W44" s="89">
        <f>'36'!D52</f>
        <v>0</v>
      </c>
      <c r="X44" s="91">
        <f t="shared" si="16"/>
        <v>12.5</v>
      </c>
      <c r="Y44" s="89">
        <f>'36'!D54</f>
        <v>7</v>
      </c>
      <c r="Z44" s="89">
        <f>'36'!D55</f>
        <v>5.5</v>
      </c>
      <c r="AA44" s="91">
        <f t="shared" si="17"/>
        <v>15</v>
      </c>
      <c r="AB44" s="89">
        <f>'36'!D62</f>
        <v>5</v>
      </c>
      <c r="AC44" s="89">
        <f>'36'!D64</f>
        <v>4</v>
      </c>
      <c r="AD44" s="89">
        <f>'36'!D70</f>
        <v>4</v>
      </c>
      <c r="AE44" s="89">
        <f>'36'!D71</f>
        <v>2</v>
      </c>
      <c r="AF44" s="89">
        <f>'36'!D72</f>
        <v>0</v>
      </c>
      <c r="AG44" s="89">
        <f>'36'!D73</f>
        <v>0</v>
      </c>
      <c r="AH44" s="89">
        <f>'36'!D74</f>
        <v>0</v>
      </c>
    </row>
    <row r="45" spans="1:34" s="49" customFormat="1" ht="54" customHeight="1">
      <c r="A45" s="54">
        <v>37</v>
      </c>
      <c r="B45" s="82" t="str">
        <f>'37'!B2:C2</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C45" s="47">
        <f t="shared" si="12"/>
        <v>86</v>
      </c>
      <c r="D45" s="46">
        <f t="shared" si="13"/>
        <v>19</v>
      </c>
      <c r="E45" s="47">
        <f>'37'!D12</f>
        <v>7</v>
      </c>
      <c r="F45" s="47">
        <f>'37'!D19</f>
        <v>0</v>
      </c>
      <c r="G45" s="47">
        <f>'37'!D21</f>
        <v>7</v>
      </c>
      <c r="H45" s="47">
        <f>'37'!D6</f>
        <v>5</v>
      </c>
      <c r="I45" s="47">
        <f>'37'!D20</f>
        <v>0</v>
      </c>
      <c r="J45" s="46">
        <f t="shared" si="14"/>
        <v>20</v>
      </c>
      <c r="K45" s="47">
        <f>'37'!D23</f>
        <v>5</v>
      </c>
      <c r="L45" s="47">
        <f>'37'!D24</f>
        <v>3</v>
      </c>
      <c r="M45" s="47">
        <f>'37'!D31</f>
        <v>5</v>
      </c>
      <c r="N45" s="47">
        <f>'37'!D40</f>
        <v>0</v>
      </c>
      <c r="O45" s="47">
        <f>'37'!D41</f>
        <v>0</v>
      </c>
      <c r="P45" s="47">
        <f>'37'!D42</f>
        <v>5</v>
      </c>
      <c r="Q45" s="47">
        <f>'37'!D43</f>
        <v>0</v>
      </c>
      <c r="R45" s="47">
        <f>'37'!D47</f>
        <v>2</v>
      </c>
      <c r="S45" s="47">
        <f>'37'!D48</f>
        <v>0</v>
      </c>
      <c r="T45" s="46">
        <f t="shared" si="15"/>
        <v>7</v>
      </c>
      <c r="U45" s="47">
        <f>'37'!D50</f>
        <v>7</v>
      </c>
      <c r="V45" s="47">
        <f>'37'!D51</f>
        <v>0</v>
      </c>
      <c r="W45" s="47">
        <f>'37'!D52</f>
        <v>0</v>
      </c>
      <c r="X45" s="46">
        <f t="shared" si="16"/>
        <v>14</v>
      </c>
      <c r="Y45" s="47">
        <f>'37'!D54</f>
        <v>7</v>
      </c>
      <c r="Z45" s="47">
        <f>'37'!D55</f>
        <v>7</v>
      </c>
      <c r="AA45" s="46">
        <f t="shared" si="17"/>
        <v>26</v>
      </c>
      <c r="AB45" s="47">
        <f>'37'!D62</f>
        <v>5</v>
      </c>
      <c r="AC45" s="47">
        <f>'37'!D64</f>
        <v>6</v>
      </c>
      <c r="AD45" s="47">
        <f>'37'!D70</f>
        <v>0</v>
      </c>
      <c r="AE45" s="47">
        <f>'37'!D71</f>
        <v>0</v>
      </c>
      <c r="AF45" s="47">
        <f>'37'!D72</f>
        <v>0</v>
      </c>
      <c r="AG45" s="47">
        <f>'37'!D73</f>
        <v>5</v>
      </c>
      <c r="AH45" s="47">
        <f>'37'!D74</f>
        <v>10</v>
      </c>
    </row>
    <row r="46" spans="1:34" s="92" customFormat="1" ht="54" customHeight="1">
      <c r="A46" s="90">
        <v>38</v>
      </c>
      <c r="B46" s="83" t="str">
        <f>'38'!B2:C2</f>
        <v xml:space="preserve"> ИНН 7132500771, КПП 713201001 - МУНИЦИПАЛЬНОЕ БЮДЖЕТНОЕ УЧРЕЖДЕНИЕ МУНИЦИПАЛЬНОГО ОБРАЗОВАНИЯ ГОРОД ПЛАВСК ПЛАВСКОГО РАЙОНА "ГОРОДСКАЯ БИБЛИОТЕКА"</v>
      </c>
      <c r="C46" s="89">
        <f t="shared" si="12"/>
        <v>69.5</v>
      </c>
      <c r="D46" s="91">
        <f t="shared" si="13"/>
        <v>11</v>
      </c>
      <c r="E46" s="89">
        <f>'38'!D12</f>
        <v>6</v>
      </c>
      <c r="F46" s="89">
        <f>'38'!D19</f>
        <v>0</v>
      </c>
      <c r="G46" s="89">
        <f>'38'!D21</f>
        <v>0</v>
      </c>
      <c r="H46" s="89">
        <f>'38'!D6</f>
        <v>5</v>
      </c>
      <c r="I46" s="89">
        <f>'38'!D20</f>
        <v>0</v>
      </c>
      <c r="J46" s="91">
        <f t="shared" si="14"/>
        <v>14</v>
      </c>
      <c r="K46" s="89">
        <f>'38'!D23</f>
        <v>3</v>
      </c>
      <c r="L46" s="89">
        <f>'38'!D24</f>
        <v>0</v>
      </c>
      <c r="M46" s="89">
        <f>'38'!D31</f>
        <v>4</v>
      </c>
      <c r="N46" s="89">
        <f>'38'!D40</f>
        <v>0</v>
      </c>
      <c r="O46" s="89">
        <f>'38'!D41</f>
        <v>0</v>
      </c>
      <c r="P46" s="89">
        <f>'38'!D42</f>
        <v>3</v>
      </c>
      <c r="Q46" s="89">
        <f>'38'!D43</f>
        <v>2</v>
      </c>
      <c r="R46" s="89">
        <f>'38'!D47</f>
        <v>2</v>
      </c>
      <c r="S46" s="89">
        <f>'38'!D48</f>
        <v>0</v>
      </c>
      <c r="T46" s="91">
        <f t="shared" si="15"/>
        <v>12</v>
      </c>
      <c r="U46" s="89">
        <f>'38'!D50</f>
        <v>7</v>
      </c>
      <c r="V46" s="89">
        <f>'38'!D51</f>
        <v>0</v>
      </c>
      <c r="W46" s="89">
        <f>'38'!D52</f>
        <v>5</v>
      </c>
      <c r="X46" s="91">
        <f t="shared" si="16"/>
        <v>12.5</v>
      </c>
      <c r="Y46" s="89">
        <f>'38'!D54</f>
        <v>7</v>
      </c>
      <c r="Z46" s="89">
        <f>'38'!D55</f>
        <v>5.5</v>
      </c>
      <c r="AA46" s="91">
        <f t="shared" si="17"/>
        <v>20</v>
      </c>
      <c r="AB46" s="89">
        <f>'38'!D62</f>
        <v>5</v>
      </c>
      <c r="AC46" s="89">
        <f>'38'!D64</f>
        <v>5</v>
      </c>
      <c r="AD46" s="89">
        <f>'38'!D70</f>
        <v>0</v>
      </c>
      <c r="AE46" s="89">
        <f>'38'!D71</f>
        <v>0</v>
      </c>
      <c r="AF46" s="89">
        <f>'38'!D72</f>
        <v>10</v>
      </c>
      <c r="AG46" s="89">
        <f>'38'!D73</f>
        <v>0</v>
      </c>
      <c r="AH46" s="89">
        <f>'38'!D74</f>
        <v>0</v>
      </c>
    </row>
    <row r="47" spans="1:34" s="49" customFormat="1" ht="40.5" customHeight="1">
      <c r="A47" s="54">
        <v>39</v>
      </c>
      <c r="B47" s="82" t="str">
        <f>'39'!B2:C2</f>
        <v>ИНН 7107515485, КПП 710601001 - МУНИЦИПАЛЬНОЕ АВТОНОМНОЕ УЧРЕЖДЕНИЕ КУЛЬТУРЫ (КЛУБ) "ГОРОДСКОЙ КОНЦЕРТНЫЙ ЗАЛ"</v>
      </c>
      <c r="C47" s="47">
        <f t="shared" si="12"/>
        <v>90</v>
      </c>
      <c r="D47" s="46">
        <f t="shared" si="13"/>
        <v>19</v>
      </c>
      <c r="E47" s="47">
        <f>'39'!D12</f>
        <v>7</v>
      </c>
      <c r="F47" s="47">
        <f>'39'!D19</f>
        <v>0</v>
      </c>
      <c r="G47" s="47">
        <f>'39'!D21</f>
        <v>7</v>
      </c>
      <c r="H47" s="47">
        <f>'39'!D6</f>
        <v>5</v>
      </c>
      <c r="I47" s="47">
        <f>'39'!D20</f>
        <v>0</v>
      </c>
      <c r="J47" s="46">
        <f t="shared" si="14"/>
        <v>24</v>
      </c>
      <c r="K47" s="47">
        <f>'39'!D23</f>
        <v>5</v>
      </c>
      <c r="L47" s="47">
        <f>'39'!D24</f>
        <v>3</v>
      </c>
      <c r="M47" s="47">
        <f>'39'!D31</f>
        <v>5</v>
      </c>
      <c r="N47" s="47">
        <f>'39'!D40</f>
        <v>0</v>
      </c>
      <c r="O47" s="47">
        <f>'39'!D51</f>
        <v>0</v>
      </c>
      <c r="P47" s="47">
        <f>'39'!D42</f>
        <v>5</v>
      </c>
      <c r="Q47" s="47">
        <f>'39'!D43</f>
        <v>1</v>
      </c>
      <c r="R47" s="47">
        <f>'39'!D47</f>
        <v>5</v>
      </c>
      <c r="S47" s="47">
        <f>'39'!D48</f>
        <v>0</v>
      </c>
      <c r="T47" s="46">
        <f t="shared" si="15"/>
        <v>7</v>
      </c>
      <c r="U47" s="47">
        <f>'39'!D50</f>
        <v>7</v>
      </c>
      <c r="V47" s="47">
        <f>'39'!D51</f>
        <v>0</v>
      </c>
      <c r="W47" s="47">
        <f>'39'!D52</f>
        <v>0</v>
      </c>
      <c r="X47" s="46">
        <f t="shared" si="16"/>
        <v>11</v>
      </c>
      <c r="Y47" s="47">
        <f>'39'!D54</f>
        <v>7</v>
      </c>
      <c r="Z47" s="47">
        <f>'39'!D55</f>
        <v>4</v>
      </c>
      <c r="AA47" s="46">
        <f t="shared" si="17"/>
        <v>29</v>
      </c>
      <c r="AB47" s="47">
        <f>'39'!D62</f>
        <v>5</v>
      </c>
      <c r="AC47" s="47">
        <f>'39'!D64</f>
        <v>5</v>
      </c>
      <c r="AD47" s="47">
        <f>'39'!D70</f>
        <v>0</v>
      </c>
      <c r="AE47" s="47">
        <f>'39'!D71</f>
        <v>0</v>
      </c>
      <c r="AF47" s="47">
        <f>'39'!D72</f>
        <v>0</v>
      </c>
      <c r="AG47" s="47">
        <f>'39'!D73</f>
        <v>9</v>
      </c>
      <c r="AH47" s="47">
        <f>'39'!D74</f>
        <v>10</v>
      </c>
    </row>
    <row r="48" spans="1:34" s="92" customFormat="1" ht="40.5" customHeight="1">
      <c r="A48" s="90">
        <v>40</v>
      </c>
      <c r="B48" s="83" t="str">
        <f>'40'!B2:C2</f>
        <v>ИНН 7103518414, КПП 710301001 - МУНИЦИПАЛЬНОЕ БЮДЖЕТНОЕ УЧРЕЖДЕНИЕ КУЛЬТУРЫ "ТУЛЬСКОЕ КОНЦЕРТНОЕ ОБЪЕДИНЕНИЕ"</v>
      </c>
      <c r="C48" s="89">
        <f t="shared" ref="C48:C62" si="18">SUM(D48,J48,T48,X48,AA48)</f>
        <v>92</v>
      </c>
      <c r="D48" s="91">
        <f t="shared" ref="D48:D62" si="19">SUM(E48:I48)</f>
        <v>19</v>
      </c>
      <c r="E48" s="89">
        <f>'40'!D12</f>
        <v>7</v>
      </c>
      <c r="F48" s="89">
        <f>'40'!D19</f>
        <v>0</v>
      </c>
      <c r="G48" s="89">
        <f>'40'!D21</f>
        <v>0</v>
      </c>
      <c r="H48" s="89">
        <f>'40'!D6</f>
        <v>5</v>
      </c>
      <c r="I48" s="89">
        <f>'40'!D20</f>
        <v>7</v>
      </c>
      <c r="J48" s="91">
        <f t="shared" ref="J48:J62" si="20">SUM(K48:S48)</f>
        <v>42.5</v>
      </c>
      <c r="K48" s="89">
        <f>'40'!D23</f>
        <v>5</v>
      </c>
      <c r="L48" s="89">
        <f>'40'!D24</f>
        <v>4</v>
      </c>
      <c r="M48" s="89">
        <f>'40'!D31</f>
        <v>4.5</v>
      </c>
      <c r="N48" s="89">
        <f>'40'!D40</f>
        <v>8</v>
      </c>
      <c r="O48" s="89">
        <f>'40'!D41</f>
        <v>0</v>
      </c>
      <c r="P48" s="89">
        <f>'40'!D42</f>
        <v>5</v>
      </c>
      <c r="Q48" s="89">
        <f>'40'!D43</f>
        <v>2</v>
      </c>
      <c r="R48" s="89">
        <f>'40'!D47</f>
        <v>5</v>
      </c>
      <c r="S48" s="89">
        <f>'40'!D48</f>
        <v>9</v>
      </c>
      <c r="T48" s="91">
        <f t="shared" ref="T48:T62" si="21">SUM(U48:W48)</f>
        <v>14</v>
      </c>
      <c r="U48" s="89">
        <f>'40'!D50</f>
        <v>7</v>
      </c>
      <c r="V48" s="89">
        <f>'40'!D51</f>
        <v>7</v>
      </c>
      <c r="W48" s="89">
        <f>'40'!D52</f>
        <v>0</v>
      </c>
      <c r="X48" s="91">
        <f t="shared" ref="X48:X62" si="22">SUM(Y48:Z48)</f>
        <v>11.5</v>
      </c>
      <c r="Y48" s="89">
        <f>'40'!D54</f>
        <v>7</v>
      </c>
      <c r="Z48" s="89">
        <f>'40'!D55</f>
        <v>4.5</v>
      </c>
      <c r="AA48" s="91">
        <f t="shared" ref="AA48:AA62" si="23">SUM(AB48:AH48)</f>
        <v>5</v>
      </c>
      <c r="AB48" s="89">
        <f>'40'!D62</f>
        <v>0</v>
      </c>
      <c r="AC48" s="89">
        <f>'40'!D64</f>
        <v>5</v>
      </c>
      <c r="AD48" s="89">
        <f>'40'!D70</f>
        <v>0</v>
      </c>
      <c r="AE48" s="89">
        <f>'40'!D71</f>
        <v>0</v>
      </c>
      <c r="AF48" s="89">
        <f>'40'!D72</f>
        <v>0</v>
      </c>
      <c r="AG48" s="89">
        <f>'40'!D73</f>
        <v>0</v>
      </c>
      <c r="AH48" s="89">
        <f>'40'!D74</f>
        <v>0</v>
      </c>
    </row>
    <row r="49" spans="1:34" s="49" customFormat="1" ht="52.5" customHeight="1">
      <c r="A49" s="54">
        <v>41</v>
      </c>
      <c r="B49" s="82" t="str">
        <f>'41'!B2:C2</f>
        <v>ИНН 7102004215, КПП 710501001 - МУНИЦИПАЛЬНОЕ УЧРЕЖДЕНИЕ КУЛЬТУРЫ ТУЛЬСКИЙ МУНИЦИПАЛЬНЫЙ ТЕАТР РУССКОЙ ДРАМЫ "ЭРМИТАЖ"</v>
      </c>
      <c r="C49" s="47">
        <f t="shared" si="18"/>
        <v>87</v>
      </c>
      <c r="D49" s="46">
        <f t="shared" si="19"/>
        <v>19</v>
      </c>
      <c r="E49" s="47">
        <f>'41'!D12</f>
        <v>7</v>
      </c>
      <c r="F49" s="47">
        <f>'41'!D19</f>
        <v>0</v>
      </c>
      <c r="G49" s="47">
        <f>'41'!D21</f>
        <v>0</v>
      </c>
      <c r="H49" s="47">
        <f>'41'!D6</f>
        <v>5</v>
      </c>
      <c r="I49" s="47">
        <f>'41'!D20</f>
        <v>7</v>
      </c>
      <c r="J49" s="46">
        <f t="shared" si="20"/>
        <v>37.5</v>
      </c>
      <c r="K49" s="47">
        <f>'41'!D23</f>
        <v>5</v>
      </c>
      <c r="L49" s="47">
        <f>'41'!D24</f>
        <v>2</v>
      </c>
      <c r="M49" s="47">
        <f>'41'!D31</f>
        <v>3.5</v>
      </c>
      <c r="N49" s="47">
        <f>'41'!D40</f>
        <v>8</v>
      </c>
      <c r="O49" s="47">
        <f>'41'!D41</f>
        <v>0</v>
      </c>
      <c r="P49" s="47">
        <f>'41'!D42</f>
        <v>5</v>
      </c>
      <c r="Q49" s="47">
        <f>'41'!D43</f>
        <v>0</v>
      </c>
      <c r="R49" s="47">
        <f>'41'!D47</f>
        <v>5</v>
      </c>
      <c r="S49" s="47">
        <f>'41'!D48</f>
        <v>9</v>
      </c>
      <c r="T49" s="46">
        <f t="shared" si="21"/>
        <v>14</v>
      </c>
      <c r="U49" s="47">
        <f>'41'!D50</f>
        <v>7</v>
      </c>
      <c r="V49" s="47">
        <f>'41'!D51</f>
        <v>7</v>
      </c>
      <c r="W49" s="47">
        <f>'41'!D52</f>
        <v>0</v>
      </c>
      <c r="X49" s="46">
        <f t="shared" si="22"/>
        <v>12.5</v>
      </c>
      <c r="Y49" s="47">
        <f>'41'!D54</f>
        <v>7</v>
      </c>
      <c r="Z49" s="47">
        <f>'41'!D55</f>
        <v>5.5</v>
      </c>
      <c r="AA49" s="46">
        <f t="shared" si="23"/>
        <v>4</v>
      </c>
      <c r="AB49" s="47">
        <f>'41'!D62</f>
        <v>0</v>
      </c>
      <c r="AC49" s="47">
        <f>'41'!D64</f>
        <v>4</v>
      </c>
      <c r="AD49" s="47">
        <f>'41'!D70</f>
        <v>0</v>
      </c>
      <c r="AE49" s="47">
        <f>'41'!D71</f>
        <v>0</v>
      </c>
      <c r="AF49" s="47">
        <f>'41'!D72</f>
        <v>0</v>
      </c>
      <c r="AG49" s="47">
        <f>'41'!D73</f>
        <v>0</v>
      </c>
      <c r="AH49" s="47">
        <f>'41'!D74</f>
        <v>0</v>
      </c>
    </row>
    <row r="50" spans="1:34" s="92" customFormat="1" ht="66" customHeight="1">
      <c r="A50" s="90">
        <v>42</v>
      </c>
      <c r="B50" s="83" t="str">
        <f>'42'!B2:C2</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C50" s="89">
        <f t="shared" si="18"/>
        <v>75.5</v>
      </c>
      <c r="D50" s="91">
        <f t="shared" si="19"/>
        <v>15</v>
      </c>
      <c r="E50" s="89">
        <f>'42'!D12</f>
        <v>3</v>
      </c>
      <c r="F50" s="89">
        <f>'42'!D19</f>
        <v>0</v>
      </c>
      <c r="G50" s="89">
        <f>'42'!D21</f>
        <v>7</v>
      </c>
      <c r="H50" s="89">
        <f>'42'!D6</f>
        <v>5</v>
      </c>
      <c r="I50" s="89">
        <f>'42'!D20</f>
        <v>0</v>
      </c>
      <c r="J50" s="91">
        <f t="shared" si="20"/>
        <v>19.5</v>
      </c>
      <c r="K50" s="89">
        <f>'42'!D23</f>
        <v>3</v>
      </c>
      <c r="L50" s="89">
        <f>'42'!D24</f>
        <v>2.5</v>
      </c>
      <c r="M50" s="89">
        <f>'42'!D31</f>
        <v>5</v>
      </c>
      <c r="N50" s="89">
        <f>'42'!D40</f>
        <v>0</v>
      </c>
      <c r="O50" s="89">
        <f>'42'!D41</f>
        <v>0</v>
      </c>
      <c r="P50" s="89">
        <f>'42'!D42</f>
        <v>5</v>
      </c>
      <c r="Q50" s="89">
        <f>'42'!D43</f>
        <v>1</v>
      </c>
      <c r="R50" s="89">
        <f>'42'!D47</f>
        <v>3</v>
      </c>
      <c r="S50" s="89">
        <f>'42'!D48</f>
        <v>0</v>
      </c>
      <c r="T50" s="91">
        <f t="shared" si="21"/>
        <v>5</v>
      </c>
      <c r="U50" s="89">
        <f>'42'!D50</f>
        <v>5</v>
      </c>
      <c r="V50" s="89">
        <f>'42'!D51</f>
        <v>0</v>
      </c>
      <c r="W50" s="89">
        <f>'42'!D52</f>
        <v>0</v>
      </c>
      <c r="X50" s="91">
        <f t="shared" si="22"/>
        <v>11</v>
      </c>
      <c r="Y50" s="89">
        <f>'42'!D54</f>
        <v>7</v>
      </c>
      <c r="Z50" s="89">
        <f>'42'!D55</f>
        <v>4</v>
      </c>
      <c r="AA50" s="91">
        <f t="shared" si="23"/>
        <v>25</v>
      </c>
      <c r="AB50" s="89">
        <f>'42'!D62</f>
        <v>5</v>
      </c>
      <c r="AC50" s="89">
        <f>'42'!D64</f>
        <v>5</v>
      </c>
      <c r="AD50" s="89">
        <f>'42'!D70</f>
        <v>0</v>
      </c>
      <c r="AE50" s="89">
        <f>'42'!D71</f>
        <v>0</v>
      </c>
      <c r="AF50" s="89">
        <f>'42'!D72</f>
        <v>0</v>
      </c>
      <c r="AG50" s="89">
        <f>'42'!D73</f>
        <v>5</v>
      </c>
      <c r="AH50" s="89">
        <f>'42'!D74</f>
        <v>10</v>
      </c>
    </row>
    <row r="51" spans="1:34" s="49" customFormat="1" ht="78.75" customHeight="1">
      <c r="A51" s="54">
        <v>43</v>
      </c>
      <c r="B51" s="82" t="str">
        <f>'43'!B2:C2</f>
        <v>ИНН 7114002075, КПП 711401001 - МУНИЦИПАЛЬНОЕ БЮДЖЕТНОЕ УЧРЕЖДЕНИЕ КУЛЬТУРЫ "ЦЕНТРАЛИЗОВАННАЯ БИБЛИОТЕЧНАЯ СИСТЕМА" г. Донской</v>
      </c>
      <c r="C51" s="47">
        <f t="shared" si="18"/>
        <v>71</v>
      </c>
      <c r="D51" s="46">
        <f t="shared" si="19"/>
        <v>10.5</v>
      </c>
      <c r="E51" s="47">
        <f>'43'!D12</f>
        <v>6</v>
      </c>
      <c r="F51" s="47">
        <f>'43'!D19</f>
        <v>0</v>
      </c>
      <c r="G51" s="47">
        <f>'43'!D21</f>
        <v>0</v>
      </c>
      <c r="H51" s="47">
        <f>'43'!D6</f>
        <v>4.5</v>
      </c>
      <c r="I51" s="47">
        <f>'43'!D20</f>
        <v>0</v>
      </c>
      <c r="J51" s="46">
        <f t="shared" si="20"/>
        <v>25.5</v>
      </c>
      <c r="K51" s="47">
        <f>'43'!D23</f>
        <v>3</v>
      </c>
      <c r="L51" s="47">
        <f>'43'!D24</f>
        <v>3.5</v>
      </c>
      <c r="M51" s="47">
        <f>'43'!D31</f>
        <v>5</v>
      </c>
      <c r="N51" s="47">
        <f>'43'!D40</f>
        <v>0</v>
      </c>
      <c r="O51" s="47">
        <f>'43'!D41</f>
        <v>6</v>
      </c>
      <c r="P51" s="47">
        <f>'43'!D42</f>
        <v>5</v>
      </c>
      <c r="Q51" s="47">
        <f>'43'!D43</f>
        <v>2</v>
      </c>
      <c r="R51" s="47">
        <f>'43'!D47</f>
        <v>1</v>
      </c>
      <c r="S51" s="47">
        <f>'43'!D48</f>
        <v>0</v>
      </c>
      <c r="T51" s="46">
        <f t="shared" si="21"/>
        <v>10</v>
      </c>
      <c r="U51" s="47">
        <f>'43'!D50</f>
        <v>7</v>
      </c>
      <c r="V51" s="47">
        <f>'43'!D51</f>
        <v>0</v>
      </c>
      <c r="W51" s="47">
        <f>'43'!D52</f>
        <v>3</v>
      </c>
      <c r="X51" s="46">
        <f t="shared" si="22"/>
        <v>11</v>
      </c>
      <c r="Y51" s="47">
        <f>'43'!D54</f>
        <v>7</v>
      </c>
      <c r="Z51" s="47">
        <f>'43'!D55</f>
        <v>4</v>
      </c>
      <c r="AA51" s="46">
        <f t="shared" si="23"/>
        <v>14</v>
      </c>
      <c r="AB51" s="47">
        <f>'43'!D62</f>
        <v>3</v>
      </c>
      <c r="AC51" s="47">
        <f>'43'!D64</f>
        <v>5</v>
      </c>
      <c r="AD51" s="47">
        <f>'43'!D70</f>
        <v>0</v>
      </c>
      <c r="AE51" s="47">
        <f>'43'!D71</f>
        <v>0</v>
      </c>
      <c r="AF51" s="47">
        <f>'43'!D72</f>
        <v>6</v>
      </c>
      <c r="AG51" s="47">
        <f>'43'!D73</f>
        <v>0</v>
      </c>
      <c r="AH51" s="47">
        <f>'43'!D74</f>
        <v>0</v>
      </c>
    </row>
    <row r="52" spans="1:34" s="92" customFormat="1" ht="52.5" customHeight="1">
      <c r="A52" s="90">
        <v>44</v>
      </c>
      <c r="B52" s="83" t="str">
        <f>'44'!B2:C2</f>
        <v>ИНН 7114006369, КПП 711401001 - МУНИЦИПАЛЬНОЕ БЮДЖЕТНОЕ УЧРЕЖДЕНИЕ КУЛЬТУРЫ "ДОМ КУЛЬТУРЫ ИМЕНИ МОЛОДЦОВА"</v>
      </c>
      <c r="C52" s="89">
        <f t="shared" si="18"/>
        <v>94.5</v>
      </c>
      <c r="D52" s="91">
        <f t="shared" si="19"/>
        <v>19</v>
      </c>
      <c r="E52" s="89">
        <f>'44'!D12</f>
        <v>7</v>
      </c>
      <c r="F52" s="89">
        <f>'44'!D19</f>
        <v>0</v>
      </c>
      <c r="G52" s="89">
        <f>'44'!D21</f>
        <v>7</v>
      </c>
      <c r="H52" s="89">
        <f>'44'!D6</f>
        <v>5</v>
      </c>
      <c r="I52" s="89">
        <f>'44'!D20</f>
        <v>0</v>
      </c>
      <c r="J52" s="91">
        <f t="shared" si="20"/>
        <v>25.5</v>
      </c>
      <c r="K52" s="89">
        <f>'44'!D23</f>
        <v>5</v>
      </c>
      <c r="L52" s="89">
        <f>'44'!D24</f>
        <v>4.5</v>
      </c>
      <c r="M52" s="89">
        <f>'44'!D31</f>
        <v>5</v>
      </c>
      <c r="N52" s="89">
        <f>'44'!D40</f>
        <v>0</v>
      </c>
      <c r="O52" s="89">
        <f>'44'!D41</f>
        <v>0</v>
      </c>
      <c r="P52" s="89">
        <f>'44'!D42</f>
        <v>5</v>
      </c>
      <c r="Q52" s="89">
        <f>'44'!D43</f>
        <v>1</v>
      </c>
      <c r="R52" s="89">
        <f>'44'!D47</f>
        <v>5</v>
      </c>
      <c r="S52" s="89">
        <f>'44'!D48</f>
        <v>0</v>
      </c>
      <c r="T52" s="91">
        <f t="shared" si="21"/>
        <v>7</v>
      </c>
      <c r="U52" s="89">
        <f>'44'!D50</f>
        <v>7</v>
      </c>
      <c r="V52" s="89">
        <f>'44'!D51</f>
        <v>0</v>
      </c>
      <c r="W52" s="89">
        <f>'44'!D52</f>
        <v>0</v>
      </c>
      <c r="X52" s="91">
        <f t="shared" si="22"/>
        <v>13</v>
      </c>
      <c r="Y52" s="89">
        <f>'44'!D54</f>
        <v>7</v>
      </c>
      <c r="Z52" s="89">
        <f>'44'!D55</f>
        <v>6</v>
      </c>
      <c r="AA52" s="91">
        <f t="shared" si="23"/>
        <v>30</v>
      </c>
      <c r="AB52" s="89">
        <f>'44'!D62</f>
        <v>5</v>
      </c>
      <c r="AC52" s="89">
        <f>'44'!D64</f>
        <v>6</v>
      </c>
      <c r="AD52" s="89">
        <f>'44'!D70</f>
        <v>0</v>
      </c>
      <c r="AE52" s="89">
        <f>'44'!D71</f>
        <v>0</v>
      </c>
      <c r="AF52" s="89">
        <f>'44'!D72</f>
        <v>0</v>
      </c>
      <c r="AG52" s="89">
        <f>'44'!D73</f>
        <v>9</v>
      </c>
      <c r="AH52" s="89">
        <f>'44'!D74</f>
        <v>10</v>
      </c>
    </row>
    <row r="53" spans="1:34" s="49" customFormat="1" ht="43.5" customHeight="1">
      <c r="A53" s="54">
        <v>45</v>
      </c>
      <c r="B53" s="82" t="str">
        <f>'45'!B2:C2</f>
        <v>ИНН 7104507380, КПП 710401001 - МУНИЦИПАЛЬНОЕ БЮДЖЕТНОЕ УЧРЕЖДЕНИЕ КУЛЬТУРЫ ДОМ КУЛЬТУРЫ (КЛУБ) "КОСОГОРЕЦ"  г. Тула</v>
      </c>
      <c r="C53" s="47">
        <f t="shared" si="18"/>
        <v>85</v>
      </c>
      <c r="D53" s="46">
        <f t="shared" si="19"/>
        <v>17</v>
      </c>
      <c r="E53" s="47">
        <f>'45'!D12</f>
        <v>7</v>
      </c>
      <c r="F53" s="47">
        <f>'45'!D19</f>
        <v>0</v>
      </c>
      <c r="G53" s="47">
        <f>'45'!D21</f>
        <v>5</v>
      </c>
      <c r="H53" s="47">
        <f>'45'!D6</f>
        <v>5</v>
      </c>
      <c r="I53" s="47">
        <f>'45'!D20</f>
        <v>0</v>
      </c>
      <c r="J53" s="46">
        <f t="shared" si="20"/>
        <v>21</v>
      </c>
      <c r="K53" s="47">
        <f>'45'!D23</f>
        <v>5</v>
      </c>
      <c r="L53" s="47">
        <f>'45'!D24</f>
        <v>4</v>
      </c>
      <c r="M53" s="47">
        <f>'45'!D31</f>
        <v>5</v>
      </c>
      <c r="N53" s="47">
        <f>'45'!D40</f>
        <v>0</v>
      </c>
      <c r="O53" s="47">
        <f>'45'!D41</f>
        <v>0</v>
      </c>
      <c r="P53" s="47">
        <f>'45'!D42</f>
        <v>5</v>
      </c>
      <c r="Q53" s="47">
        <f>'45'!D43</f>
        <v>0</v>
      </c>
      <c r="R53" s="47">
        <f>'45'!D47</f>
        <v>2</v>
      </c>
      <c r="S53" s="47">
        <f>'45'!D48</f>
        <v>0</v>
      </c>
      <c r="T53" s="46">
        <f t="shared" si="21"/>
        <v>5</v>
      </c>
      <c r="U53" s="47">
        <f>'45'!D50</f>
        <v>5</v>
      </c>
      <c r="V53" s="47">
        <f>'45'!D51</f>
        <v>0</v>
      </c>
      <c r="W53" s="47">
        <f>'45'!D52</f>
        <v>0</v>
      </c>
      <c r="X53" s="46">
        <f t="shared" si="22"/>
        <v>13</v>
      </c>
      <c r="Y53" s="47">
        <f>'45'!D54</f>
        <v>7</v>
      </c>
      <c r="Z53" s="47">
        <f>'45'!D55</f>
        <v>6</v>
      </c>
      <c r="AA53" s="46">
        <f t="shared" si="23"/>
        <v>29</v>
      </c>
      <c r="AB53" s="47">
        <f>'45'!D62</f>
        <v>5</v>
      </c>
      <c r="AC53" s="47">
        <f>'45'!D64</f>
        <v>5</v>
      </c>
      <c r="AD53" s="47">
        <f>'45'!D70</f>
        <v>0</v>
      </c>
      <c r="AE53" s="47">
        <f>'45'!D71</f>
        <v>0</v>
      </c>
      <c r="AF53" s="47">
        <f>'45'!D72</f>
        <v>0</v>
      </c>
      <c r="AG53" s="47">
        <f>'45'!D73</f>
        <v>9</v>
      </c>
      <c r="AH53" s="47">
        <f>'45'!D74</f>
        <v>10</v>
      </c>
    </row>
    <row r="54" spans="1:34" s="92" customFormat="1" ht="53.25" customHeight="1">
      <c r="A54" s="90">
        <v>46</v>
      </c>
      <c r="B54" s="83" t="str">
        <f>'46'!B2:C2</f>
        <v>ИНН 7133004695, КПП 713301001 - МУНИЦИПАЛЬНОЕ БЮДЖЕТНОЕ УЧРЕЖДЕНИЕ КУЛЬТУРЫ "СУВОРОВСКАЯ МЕЖПОСЕЛЕНЧЕСКАЯ ЦЕНТРАЛИЗОВАННАЯ БИБЛИОТЕЧНАЯ СИСТЕМА"</v>
      </c>
      <c r="C54" s="89">
        <f t="shared" si="18"/>
        <v>83.5</v>
      </c>
      <c r="D54" s="91">
        <f t="shared" si="19"/>
        <v>12</v>
      </c>
      <c r="E54" s="89">
        <f>'46'!D12</f>
        <v>7</v>
      </c>
      <c r="F54" s="89">
        <f>'46'!D19</f>
        <v>0</v>
      </c>
      <c r="G54" s="89">
        <f>'46'!D21</f>
        <v>0</v>
      </c>
      <c r="H54" s="89">
        <f>'46'!D6</f>
        <v>5</v>
      </c>
      <c r="I54" s="89">
        <f>'46'!D20</f>
        <v>0</v>
      </c>
      <c r="J54" s="91">
        <f t="shared" si="20"/>
        <v>24.5</v>
      </c>
      <c r="K54" s="89">
        <f>'46'!D23</f>
        <v>5</v>
      </c>
      <c r="L54" s="89">
        <f>'46'!D24</f>
        <v>3</v>
      </c>
      <c r="M54" s="89">
        <f>'46'!D31</f>
        <v>4.5</v>
      </c>
      <c r="N54" s="89">
        <f>'46'!D40</f>
        <v>0</v>
      </c>
      <c r="O54" s="89">
        <f>'46'!D41</f>
        <v>0</v>
      </c>
      <c r="P54" s="89">
        <f>'46'!D42</f>
        <v>5</v>
      </c>
      <c r="Q54" s="89">
        <f>'46'!D43</f>
        <v>2</v>
      </c>
      <c r="R54" s="89">
        <f>'46'!D47</f>
        <v>5</v>
      </c>
      <c r="S54" s="89">
        <f>'46'!D48</f>
        <v>0</v>
      </c>
      <c r="T54" s="91">
        <f t="shared" si="21"/>
        <v>14</v>
      </c>
      <c r="U54" s="89">
        <f>'46'!D50</f>
        <v>7</v>
      </c>
      <c r="V54" s="89">
        <f>'46'!D51</f>
        <v>0</v>
      </c>
      <c r="W54" s="89">
        <f>'46'!D52</f>
        <v>7</v>
      </c>
      <c r="X54" s="91">
        <f t="shared" si="22"/>
        <v>13</v>
      </c>
      <c r="Y54" s="89">
        <f>'46'!D54</f>
        <v>7</v>
      </c>
      <c r="Z54" s="89">
        <f>'46'!D55</f>
        <v>6</v>
      </c>
      <c r="AA54" s="91">
        <f t="shared" si="23"/>
        <v>20</v>
      </c>
      <c r="AB54" s="89">
        <f>'46'!D62</f>
        <v>5</v>
      </c>
      <c r="AC54" s="89">
        <f>'46'!D64</f>
        <v>5</v>
      </c>
      <c r="AD54" s="89">
        <f>'46'!D70</f>
        <v>0</v>
      </c>
      <c r="AE54" s="89">
        <f>'46'!D71</f>
        <v>0</v>
      </c>
      <c r="AF54" s="89">
        <f>'46'!D72</f>
        <v>10</v>
      </c>
      <c r="AG54" s="89">
        <f>'46'!D73</f>
        <v>0</v>
      </c>
      <c r="AH54" s="89">
        <f>'46'!D74</f>
        <v>0</v>
      </c>
    </row>
    <row r="55" spans="1:34" s="49" customFormat="1" ht="65.25" customHeight="1">
      <c r="A55" s="54">
        <v>47</v>
      </c>
      <c r="B55" s="82" t="str">
        <f>'47'!B2:C2</f>
        <v>ИНН 7117028829, КПП 711701001 - МУНИЦИПАЛЬНОЕ УЧРЕЖДЕНИЕ КУЛЬТУРЫ УЗЛОВСКАЯ МЕЖПОСЕЛЕНЧЕСКАЯ БИБЛИОТЕКА МУНИЦИПАЛЬНОГО ОБРАЗОВАНИЯ УЗЛОВСКИЙ РАЙОН</v>
      </c>
      <c r="C55" s="47">
        <f t="shared" si="18"/>
        <v>75</v>
      </c>
      <c r="D55" s="46">
        <f t="shared" si="19"/>
        <v>11</v>
      </c>
      <c r="E55" s="47">
        <f>'47'!D12</f>
        <v>6</v>
      </c>
      <c r="F55" s="47">
        <f>'47'!D19</f>
        <v>0</v>
      </c>
      <c r="G55" s="47">
        <f>'47'!D21</f>
        <v>0</v>
      </c>
      <c r="H55" s="47">
        <f>'47'!D6</f>
        <v>5</v>
      </c>
      <c r="I55" s="47">
        <f>'47'!D20</f>
        <v>0</v>
      </c>
      <c r="J55" s="46">
        <f t="shared" si="20"/>
        <v>23.5</v>
      </c>
      <c r="K55" s="47">
        <f>'47'!D23</f>
        <v>5</v>
      </c>
      <c r="L55" s="47">
        <f>'47'!D24</f>
        <v>2.5</v>
      </c>
      <c r="M55" s="47">
        <f>'47'!D31</f>
        <v>5</v>
      </c>
      <c r="N55" s="47">
        <f>'47'!D40</f>
        <v>0</v>
      </c>
      <c r="O55" s="47">
        <f>'47'!D41</f>
        <v>0</v>
      </c>
      <c r="P55" s="47">
        <f>'47'!D42</f>
        <v>5</v>
      </c>
      <c r="Q55" s="47">
        <f>'47'!D43</f>
        <v>3</v>
      </c>
      <c r="R55" s="47">
        <f>'47'!D47</f>
        <v>3</v>
      </c>
      <c r="S55" s="47">
        <f>'47'!D48</f>
        <v>0</v>
      </c>
      <c r="T55" s="46">
        <f t="shared" si="21"/>
        <v>11</v>
      </c>
      <c r="U55" s="47">
        <f>'47'!D50</f>
        <v>7</v>
      </c>
      <c r="V55" s="47">
        <f>'47'!D51</f>
        <v>0</v>
      </c>
      <c r="W55" s="47">
        <f>'47'!D52</f>
        <v>4</v>
      </c>
      <c r="X55" s="46">
        <f t="shared" si="22"/>
        <v>12.5</v>
      </c>
      <c r="Y55" s="47">
        <f>'47'!D54</f>
        <v>7</v>
      </c>
      <c r="Z55" s="47">
        <f>'47'!D55</f>
        <v>5.5</v>
      </c>
      <c r="AA55" s="46">
        <f t="shared" si="23"/>
        <v>17</v>
      </c>
      <c r="AB55" s="47">
        <f>'47'!D62</f>
        <v>5</v>
      </c>
      <c r="AC55" s="47">
        <f>'47'!D64</f>
        <v>6</v>
      </c>
      <c r="AD55" s="47">
        <f>'47'!D70</f>
        <v>0</v>
      </c>
      <c r="AE55" s="47">
        <f>'47'!D71</f>
        <v>0</v>
      </c>
      <c r="AF55" s="47">
        <f>'47'!D72</f>
        <v>6</v>
      </c>
      <c r="AG55" s="47">
        <f>'47'!D73</f>
        <v>0</v>
      </c>
      <c r="AH55" s="47">
        <f>'47'!D74</f>
        <v>0</v>
      </c>
    </row>
    <row r="56" spans="1:34" s="92" customFormat="1" ht="42" customHeight="1">
      <c r="A56" s="90">
        <v>48</v>
      </c>
      <c r="B56" s="83" t="str">
        <f>'48'!B2:C2</f>
        <v>ИНН 7136003379, КПП 713601001 - МУНИЦИПАЛЬНОЕ УЧРЕЖДЕНИЕ КУЛЬТУРЫ "ЯСНОГОРСКАЯ ЦЕНТРАЛЬНАЯ БИБЛИОТЕКА ИМ. В.В.ВЕРЕСАЕВА"</v>
      </c>
      <c r="C56" s="89">
        <f t="shared" si="18"/>
        <v>81.5</v>
      </c>
      <c r="D56" s="91">
        <f t="shared" si="19"/>
        <v>12</v>
      </c>
      <c r="E56" s="89">
        <f>'48'!D12</f>
        <v>7</v>
      </c>
      <c r="F56" s="89">
        <f>'48'!D19</f>
        <v>0</v>
      </c>
      <c r="G56" s="89">
        <f>'48'!D21</f>
        <v>0</v>
      </c>
      <c r="H56" s="89">
        <f>'48'!D6</f>
        <v>5</v>
      </c>
      <c r="I56" s="89">
        <f>'48'!D20</f>
        <v>0</v>
      </c>
      <c r="J56" s="91">
        <f t="shared" si="20"/>
        <v>23.5</v>
      </c>
      <c r="K56" s="89">
        <f>'48'!D23</f>
        <v>5</v>
      </c>
      <c r="L56" s="89">
        <f>'48'!D24</f>
        <v>2</v>
      </c>
      <c r="M56" s="89">
        <f>'48'!D31</f>
        <v>3.5</v>
      </c>
      <c r="N56" s="89">
        <f>'48'!D40</f>
        <v>0</v>
      </c>
      <c r="O56" s="89">
        <f>'48'!D41</f>
        <v>0</v>
      </c>
      <c r="P56" s="89">
        <f>'48'!D42</f>
        <v>5</v>
      </c>
      <c r="Q56" s="89">
        <f>'48'!D43</f>
        <v>3</v>
      </c>
      <c r="R56" s="89">
        <f>'48'!D47</f>
        <v>5</v>
      </c>
      <c r="S56" s="89">
        <f>'48'!D48</f>
        <v>0</v>
      </c>
      <c r="T56" s="91">
        <f t="shared" si="21"/>
        <v>14</v>
      </c>
      <c r="U56" s="89">
        <f>'48'!D50</f>
        <v>7</v>
      </c>
      <c r="V56" s="89">
        <f>'48'!D51</f>
        <v>0</v>
      </c>
      <c r="W56" s="89">
        <f>'48'!D52</f>
        <v>7</v>
      </c>
      <c r="X56" s="91">
        <f t="shared" si="22"/>
        <v>12</v>
      </c>
      <c r="Y56" s="89">
        <f>'48'!D54</f>
        <v>7</v>
      </c>
      <c r="Z56" s="89">
        <f>'48'!D55</f>
        <v>5</v>
      </c>
      <c r="AA56" s="91">
        <f t="shared" si="23"/>
        <v>20</v>
      </c>
      <c r="AB56" s="89">
        <f>'48'!D62</f>
        <v>5</v>
      </c>
      <c r="AC56" s="89">
        <f>'48'!D64</f>
        <v>5</v>
      </c>
      <c r="AD56" s="89">
        <f>'48'!D70</f>
        <v>0</v>
      </c>
      <c r="AE56" s="89">
        <f>'48'!D71</f>
        <v>0</v>
      </c>
      <c r="AF56" s="89">
        <f>'48'!D72</f>
        <v>10</v>
      </c>
      <c r="AG56" s="89">
        <f>'48'!D73</f>
        <v>0</v>
      </c>
      <c r="AH56" s="89">
        <f>'48'!D74</f>
        <v>0</v>
      </c>
    </row>
    <row r="57" spans="1:34" s="49" customFormat="1" ht="52.5" customHeight="1">
      <c r="A57" s="54">
        <v>49</v>
      </c>
      <c r="B57" s="82" t="str">
        <f>'49'!B2:C2</f>
        <v xml:space="preserve"> ИНН 7126012818, КПП 712601001 - ГОСУДАРСТВЕННОЕ УЧРЕЖДЕНИЕ КУЛЬТУРЫ ТУЛЬСКОЙ ОБЛАСТИ "МУЗЕЙ-УСАДЬБА А.Т. БОЛОТОВА "ДВОРЯНИНОВО"</v>
      </c>
      <c r="C57" s="47">
        <f t="shared" si="18"/>
        <v>77</v>
      </c>
      <c r="D57" s="46">
        <f t="shared" si="19"/>
        <v>15</v>
      </c>
      <c r="E57" s="47">
        <f>'49'!D12</f>
        <v>7</v>
      </c>
      <c r="F57" s="47">
        <f>'49'!D19</f>
        <v>3</v>
      </c>
      <c r="G57" s="47">
        <f>'49'!D21</f>
        <v>0</v>
      </c>
      <c r="H57" s="47">
        <f>'49'!D6</f>
        <v>5</v>
      </c>
      <c r="I57" s="47">
        <f>'49'!D20</f>
        <v>0</v>
      </c>
      <c r="J57" s="46">
        <f t="shared" si="20"/>
        <v>20</v>
      </c>
      <c r="K57" s="47">
        <f>'49'!D23</f>
        <v>3</v>
      </c>
      <c r="L57" s="47">
        <f>'49'!D24</f>
        <v>2.5</v>
      </c>
      <c r="M57" s="47">
        <f>'49'!D31</f>
        <v>3.5</v>
      </c>
      <c r="N57" s="47">
        <f>'49'!D40</f>
        <v>5</v>
      </c>
      <c r="O57" s="47">
        <f>'49'!D41</f>
        <v>0</v>
      </c>
      <c r="P57" s="47">
        <f>'49'!D42</f>
        <v>3</v>
      </c>
      <c r="Q57" s="47">
        <f>'49'!D43</f>
        <v>0</v>
      </c>
      <c r="R57" s="47">
        <f>'49'!D47</f>
        <v>3</v>
      </c>
      <c r="S57" s="47">
        <f>'49'!D48</f>
        <v>0</v>
      </c>
      <c r="T57" s="46">
        <f t="shared" si="21"/>
        <v>14</v>
      </c>
      <c r="U57" s="47">
        <f>'49'!D50</f>
        <v>7</v>
      </c>
      <c r="V57" s="47">
        <f>'49'!D51</f>
        <v>7</v>
      </c>
      <c r="W57" s="47">
        <f>'49'!D52</f>
        <v>0</v>
      </c>
      <c r="X57" s="46">
        <f t="shared" si="22"/>
        <v>12</v>
      </c>
      <c r="Y57" s="47">
        <f>'49'!D54</f>
        <v>7</v>
      </c>
      <c r="Z57" s="47">
        <f>'49'!D55</f>
        <v>5</v>
      </c>
      <c r="AA57" s="46">
        <f t="shared" si="23"/>
        <v>16</v>
      </c>
      <c r="AB57" s="47">
        <f>'49'!D62</f>
        <v>5</v>
      </c>
      <c r="AC57" s="47">
        <f>'49'!D64</f>
        <v>5</v>
      </c>
      <c r="AD57" s="47">
        <f>'49'!D70</f>
        <v>4</v>
      </c>
      <c r="AE57" s="47">
        <f>'49'!D71</f>
        <v>2</v>
      </c>
      <c r="AF57" s="47">
        <f>'49'!D72</f>
        <v>0</v>
      </c>
      <c r="AG57" s="47">
        <f>'49'!D73</f>
        <v>0</v>
      </c>
      <c r="AH57" s="47">
        <f>'49'!D74</f>
        <v>0</v>
      </c>
    </row>
    <row r="58" spans="1:34" s="92" customFormat="1" ht="41.25" customHeight="1">
      <c r="A58" s="90">
        <v>50</v>
      </c>
      <c r="B58" s="83" t="str">
        <f>'50'!B2:C2</f>
        <v xml:space="preserve">ИНН 7107027784, КПП 710701001 - ГОСУДАРСТВЕННОЕ УЧРЕЖДЕНИЕ КУЛЬТУРЫ ТУЛЬСКОЙ ОБЛАСТИ "ТУЛЬСКИЙ ГОСУДАРСТВЕННЫЙ ТЕАТР КУКОЛ" </v>
      </c>
      <c r="C58" s="89">
        <f t="shared" si="18"/>
        <v>22</v>
      </c>
      <c r="D58" s="91">
        <f t="shared" si="19"/>
        <v>12</v>
      </c>
      <c r="E58" s="89">
        <f>'50'!D12</f>
        <v>7</v>
      </c>
      <c r="F58" s="89">
        <f>'50'!D19</f>
        <v>0</v>
      </c>
      <c r="G58" s="89">
        <f>'50'!D21</f>
        <v>0</v>
      </c>
      <c r="H58" s="89">
        <f>'50'!D6</f>
        <v>5</v>
      </c>
      <c r="I58" s="89">
        <f>'50'!D20</f>
        <v>0</v>
      </c>
      <c r="J58" s="91">
        <f t="shared" si="20"/>
        <v>3.5</v>
      </c>
      <c r="K58" s="89">
        <f>'50'!D23</f>
        <v>0</v>
      </c>
      <c r="L58" s="89">
        <f>'50'!D24</f>
        <v>0.5</v>
      </c>
      <c r="M58" s="89">
        <f>'50'!D31</f>
        <v>3</v>
      </c>
      <c r="N58" s="89">
        <f>'50'!D40</f>
        <v>0</v>
      </c>
      <c r="O58" s="89">
        <f>'50'!D41</f>
        <v>0</v>
      </c>
      <c r="P58" s="89">
        <f>'50'!D42</f>
        <v>0</v>
      </c>
      <c r="Q58" s="89">
        <f>'50'!D43</f>
        <v>0</v>
      </c>
      <c r="R58" s="89">
        <f>'50'!D47</f>
        <v>0</v>
      </c>
      <c r="S58" s="89">
        <f>'50'!D48</f>
        <v>0</v>
      </c>
      <c r="T58" s="91">
        <f t="shared" si="21"/>
        <v>0</v>
      </c>
      <c r="U58" s="89">
        <f>'50'!D50</f>
        <v>0</v>
      </c>
      <c r="V58" s="89">
        <f>'50'!D51</f>
        <v>0</v>
      </c>
      <c r="W58" s="89">
        <f>'50'!D52</f>
        <v>0</v>
      </c>
      <c r="X58" s="91">
        <f t="shared" si="22"/>
        <v>3.5</v>
      </c>
      <c r="Y58" s="89">
        <f>'50'!D54</f>
        <v>0</v>
      </c>
      <c r="Z58" s="89">
        <f>'50'!D55</f>
        <v>3.5</v>
      </c>
      <c r="AA58" s="91">
        <f t="shared" si="23"/>
        <v>3</v>
      </c>
      <c r="AB58" s="89">
        <f>'50'!D62</f>
        <v>0</v>
      </c>
      <c r="AC58" s="89">
        <f>'50'!D64</f>
        <v>3</v>
      </c>
      <c r="AD58" s="89">
        <f>'50'!D70</f>
        <v>0</v>
      </c>
      <c r="AE58" s="89">
        <f>'50'!D71</f>
        <v>0</v>
      </c>
      <c r="AF58" s="89">
        <f>'50'!D72</f>
        <v>0</v>
      </c>
      <c r="AG58" s="89">
        <f>'50'!D73</f>
        <v>0</v>
      </c>
      <c r="AH58" s="89">
        <f>'50'!D74</f>
        <v>0</v>
      </c>
    </row>
    <row r="59" spans="1:34" s="49" customFormat="1" ht="51.75" customHeight="1">
      <c r="A59" s="54">
        <v>51</v>
      </c>
      <c r="B59" s="82" t="str">
        <f>'51'!B2:C2</f>
        <v xml:space="preserve"> ИНН 7107020316, КПП 710701001 - ГОСУДАРСТВЕННОЕ УЧРЕЖДЕНИЕ КУЛЬТУРЫ "ТУЛЬСКАЯ ОБЛАСТНАЯ УНИВЕРСАЛЬНАЯ НАУЧНАЯ БИБЛИОТЕКА"</v>
      </c>
      <c r="C59" s="47">
        <f t="shared" si="18"/>
        <v>90</v>
      </c>
      <c r="D59" s="46">
        <f t="shared" si="19"/>
        <v>12</v>
      </c>
      <c r="E59" s="47">
        <f>'51'!D12</f>
        <v>7</v>
      </c>
      <c r="F59" s="47">
        <f>'51'!D19</f>
        <v>0</v>
      </c>
      <c r="G59" s="47">
        <f>'51'!D21</f>
        <v>0</v>
      </c>
      <c r="H59" s="47">
        <f>'51'!D6</f>
        <v>5</v>
      </c>
      <c r="I59" s="47">
        <f>'51'!D20</f>
        <v>0</v>
      </c>
      <c r="J59" s="46">
        <f t="shared" si="20"/>
        <v>31</v>
      </c>
      <c r="K59" s="47">
        <f>'51'!D23</f>
        <v>5</v>
      </c>
      <c r="L59" s="47">
        <f>'51'!D24</f>
        <v>5</v>
      </c>
      <c r="M59" s="47">
        <f>'51'!D31</f>
        <v>5</v>
      </c>
      <c r="N59" s="47">
        <f>'51'!D40</f>
        <v>0</v>
      </c>
      <c r="O59" s="47">
        <f>'51'!D41</f>
        <v>6</v>
      </c>
      <c r="P59" s="47">
        <f>'51'!D42</f>
        <v>5</v>
      </c>
      <c r="Q59" s="47">
        <f>'51'!D43</f>
        <v>3</v>
      </c>
      <c r="R59" s="47">
        <f>'51'!D47</f>
        <v>2</v>
      </c>
      <c r="S59" s="47">
        <f>'51'!D48</f>
        <v>0</v>
      </c>
      <c r="T59" s="46">
        <f t="shared" si="21"/>
        <v>14</v>
      </c>
      <c r="U59" s="47">
        <f>'51'!D50</f>
        <v>7</v>
      </c>
      <c r="V59" s="47">
        <f>'51'!D51</f>
        <v>0</v>
      </c>
      <c r="W59" s="47">
        <f>'51'!D52</f>
        <v>7</v>
      </c>
      <c r="X59" s="46">
        <f t="shared" si="22"/>
        <v>13</v>
      </c>
      <c r="Y59" s="47">
        <f>'51'!D54</f>
        <v>7</v>
      </c>
      <c r="Z59" s="47">
        <f>'51'!D55</f>
        <v>6</v>
      </c>
      <c r="AA59" s="46">
        <f t="shared" si="23"/>
        <v>20</v>
      </c>
      <c r="AB59" s="47">
        <f>'51'!D62</f>
        <v>5</v>
      </c>
      <c r="AC59" s="47">
        <f>'51'!D64</f>
        <v>5</v>
      </c>
      <c r="AD59" s="47">
        <f>'51'!D70</f>
        <v>0</v>
      </c>
      <c r="AE59" s="47">
        <f>'51'!D71</f>
        <v>0</v>
      </c>
      <c r="AF59" s="47">
        <f>'51'!D72</f>
        <v>10</v>
      </c>
      <c r="AG59" s="47">
        <f>'51'!D73</f>
        <v>0</v>
      </c>
      <c r="AH59" s="47">
        <f>'51'!D74</f>
        <v>0</v>
      </c>
    </row>
    <row r="60" spans="1:34" s="92" customFormat="1" ht="41.25" customHeight="1">
      <c r="A60" s="90">
        <v>52</v>
      </c>
      <c r="B60" s="83" t="str">
        <f>'52'!B2:C2</f>
        <v>ИНН 7106003340, КПП 710601001 - ГОСУДАРСТВЕННОЕ УЧРЕЖДЕНИЕ КУЛЬТУРЫ ТУЛЬСКОЙ ОБЛАСТИ "ТУЛЬСКИЙ ОБЛАСТНОЙ ТЕАТР ЮНОГО ЗРИТЕЛЯ"</v>
      </c>
      <c r="C60" s="89">
        <f t="shared" si="18"/>
        <v>85.5</v>
      </c>
      <c r="D60" s="91">
        <f t="shared" si="19"/>
        <v>19</v>
      </c>
      <c r="E60" s="89">
        <f>'52'!D12</f>
        <v>7</v>
      </c>
      <c r="F60" s="89">
        <f>'52'!D19</f>
        <v>0</v>
      </c>
      <c r="G60" s="89">
        <f>'52'!D21</f>
        <v>0</v>
      </c>
      <c r="H60" s="89">
        <f>'52'!D6</f>
        <v>5</v>
      </c>
      <c r="I60" s="89">
        <f>'52'!D20</f>
        <v>7</v>
      </c>
      <c r="J60" s="91">
        <f t="shared" si="20"/>
        <v>38</v>
      </c>
      <c r="K60" s="89">
        <f>'52'!D23</f>
        <v>5</v>
      </c>
      <c r="L60" s="89">
        <f>'52'!D24</f>
        <v>2</v>
      </c>
      <c r="M60" s="89">
        <f>'52'!D31</f>
        <v>5</v>
      </c>
      <c r="N60" s="89">
        <f>'52'!D40</f>
        <v>5</v>
      </c>
      <c r="O60" s="89">
        <f>'52'!D41</f>
        <v>0</v>
      </c>
      <c r="P60" s="89">
        <f>'52'!D42</f>
        <v>5</v>
      </c>
      <c r="Q60" s="89">
        <f>'52'!D43</f>
        <v>2</v>
      </c>
      <c r="R60" s="89">
        <f>'52'!D47</f>
        <v>5</v>
      </c>
      <c r="S60" s="89">
        <f>'52'!D48</f>
        <v>9</v>
      </c>
      <c r="T60" s="91">
        <f t="shared" si="21"/>
        <v>10</v>
      </c>
      <c r="U60" s="89">
        <f>'52'!D50</f>
        <v>5</v>
      </c>
      <c r="V60" s="89">
        <f>'52'!D51</f>
        <v>5</v>
      </c>
      <c r="W60" s="89">
        <f>'52'!D52</f>
        <v>0</v>
      </c>
      <c r="X60" s="91">
        <f t="shared" si="22"/>
        <v>12.5</v>
      </c>
      <c r="Y60" s="89">
        <f>'52'!D54</f>
        <v>7</v>
      </c>
      <c r="Z60" s="89">
        <f>'52'!D55</f>
        <v>5.5</v>
      </c>
      <c r="AA60" s="91">
        <f t="shared" si="23"/>
        <v>6</v>
      </c>
      <c r="AB60" s="89">
        <f>'52'!D62</f>
        <v>0</v>
      </c>
      <c r="AC60" s="89">
        <f>'52'!D64</f>
        <v>6</v>
      </c>
      <c r="AD60" s="89">
        <f>'52'!D70</f>
        <v>0</v>
      </c>
      <c r="AE60" s="89">
        <f>'52'!D71</f>
        <v>0</v>
      </c>
      <c r="AF60" s="89">
        <f>'52'!D72</f>
        <v>0</v>
      </c>
      <c r="AG60" s="89">
        <f>'52'!D73</f>
        <v>0</v>
      </c>
      <c r="AH60" s="89">
        <f>'52'!D74</f>
        <v>0</v>
      </c>
    </row>
    <row r="61" spans="1:34" s="49" customFormat="1" ht="42.75" customHeight="1">
      <c r="A61" s="54">
        <v>53</v>
      </c>
      <c r="B61" s="82" t="str">
        <f>'53'!B2:C2</f>
        <v>ИНН 7107028072, КПП 710701001 - ГОСУДАРСТВЕННОЕ УЧРЕЖДЕНИЕ КУЛЬТУРЫ ТУЛЬСКОЙ ОБЛАСТИ "ТУЛЬСКАЯ ОБЛАСТНАЯ ДЕТСКАЯ БИБЛИОТЕКА"</v>
      </c>
      <c r="C61" s="47">
        <f t="shared" si="18"/>
        <v>91</v>
      </c>
      <c r="D61" s="46">
        <f t="shared" si="19"/>
        <v>11.5</v>
      </c>
      <c r="E61" s="47">
        <f>'53'!D12</f>
        <v>7</v>
      </c>
      <c r="F61" s="47">
        <f>'53'!D19</f>
        <v>0</v>
      </c>
      <c r="G61" s="47">
        <f>'53'!D21</f>
        <v>0</v>
      </c>
      <c r="H61" s="47">
        <f>'53'!D6</f>
        <v>4.5</v>
      </c>
      <c r="I61" s="47">
        <f>'53'!D20</f>
        <v>0</v>
      </c>
      <c r="J61" s="46">
        <f t="shared" si="20"/>
        <v>33.5</v>
      </c>
      <c r="K61" s="47">
        <f>'53'!D23</f>
        <v>5</v>
      </c>
      <c r="L61" s="47">
        <f>'53'!D24</f>
        <v>3</v>
      </c>
      <c r="M61" s="47">
        <f>'53'!D31</f>
        <v>4.5</v>
      </c>
      <c r="N61" s="47">
        <f>'53'!D40</f>
        <v>0</v>
      </c>
      <c r="O61" s="47">
        <f>'53'!D41</f>
        <v>9</v>
      </c>
      <c r="P61" s="47">
        <f>'53'!D42</f>
        <v>5</v>
      </c>
      <c r="Q61" s="47">
        <f>'53'!D43</f>
        <v>2</v>
      </c>
      <c r="R61" s="47">
        <f>'53'!D47</f>
        <v>5</v>
      </c>
      <c r="S61" s="47">
        <f>'53'!D48</f>
        <v>0</v>
      </c>
      <c r="T61" s="46">
        <f t="shared" si="21"/>
        <v>14</v>
      </c>
      <c r="U61" s="47">
        <f>'53'!D50</f>
        <v>7</v>
      </c>
      <c r="V61" s="47">
        <f>'53'!D51</f>
        <v>0</v>
      </c>
      <c r="W61" s="47">
        <f>'53'!D52</f>
        <v>7</v>
      </c>
      <c r="X61" s="46">
        <f t="shared" si="22"/>
        <v>13</v>
      </c>
      <c r="Y61" s="47">
        <f>'53'!D54</f>
        <v>7</v>
      </c>
      <c r="Z61" s="47">
        <f>'53'!D55</f>
        <v>6</v>
      </c>
      <c r="AA61" s="46">
        <f t="shared" si="23"/>
        <v>19</v>
      </c>
      <c r="AB61" s="47">
        <f>'53'!D62</f>
        <v>5</v>
      </c>
      <c r="AC61" s="47">
        <f>'53'!D64</f>
        <v>4</v>
      </c>
      <c r="AD61" s="47">
        <f>'53'!D70</f>
        <v>0</v>
      </c>
      <c r="AE61" s="47">
        <f>'53'!D71</f>
        <v>0</v>
      </c>
      <c r="AF61" s="47">
        <f>'53'!D72</f>
        <v>10</v>
      </c>
      <c r="AG61" s="47">
        <f>'53'!D73</f>
        <v>0</v>
      </c>
      <c r="AH61" s="47">
        <f>'53'!D74</f>
        <v>0</v>
      </c>
    </row>
    <row r="62" spans="1:34" s="92" customFormat="1" ht="52.5" customHeight="1">
      <c r="A62" s="90">
        <v>54</v>
      </c>
      <c r="B62" s="83" t="str">
        <f>'54'!B2:C2</f>
        <v xml:space="preserve"> ИНН 7105000931, КПП 710501001 - ГОСУДАРСТВЕННОЕ УЧРЕЖДЕНИЕ КУЛЬТУРЫ ТУЛЬСКОЙ ОБЛАСТИ "ТУЛЬСКАЯ ОБЛАСТНАЯ СПЕЦИАЛЬНАЯ БИБЛИОТЕКА ДЛЯ СЛЕПЫХ"</v>
      </c>
      <c r="C62" s="89">
        <f t="shared" si="18"/>
        <v>84.5</v>
      </c>
      <c r="D62" s="91">
        <f t="shared" si="19"/>
        <v>12</v>
      </c>
      <c r="E62" s="89">
        <f>'54'!D12</f>
        <v>7</v>
      </c>
      <c r="F62" s="89">
        <f>'54'!D19</f>
        <v>0</v>
      </c>
      <c r="G62" s="89">
        <f>'54'!D21</f>
        <v>0</v>
      </c>
      <c r="H62" s="89">
        <f>'54'!D6</f>
        <v>5</v>
      </c>
      <c r="I62" s="89">
        <f>'54'!D20</f>
        <v>0</v>
      </c>
      <c r="J62" s="91">
        <f t="shared" si="20"/>
        <v>25.5</v>
      </c>
      <c r="K62" s="89">
        <f>'54'!D23</f>
        <v>5</v>
      </c>
      <c r="L62" s="89">
        <f>'54'!D24</f>
        <v>4</v>
      </c>
      <c r="M62" s="89">
        <f>'54'!D31</f>
        <v>4.5</v>
      </c>
      <c r="N62" s="89">
        <f>'54'!D40</f>
        <v>0</v>
      </c>
      <c r="O62" s="89">
        <f>'54'!D41</f>
        <v>0</v>
      </c>
      <c r="P62" s="89">
        <f>'54'!D42</f>
        <v>5</v>
      </c>
      <c r="Q62" s="89">
        <f>'54'!D43</f>
        <v>2</v>
      </c>
      <c r="R62" s="89">
        <f>'54'!D47</f>
        <v>5</v>
      </c>
      <c r="S62" s="89">
        <f>'54'!D48</f>
        <v>0</v>
      </c>
      <c r="T62" s="91">
        <f t="shared" si="21"/>
        <v>14</v>
      </c>
      <c r="U62" s="89">
        <f>'54'!D50</f>
        <v>7</v>
      </c>
      <c r="V62" s="89">
        <f>'54'!D51</f>
        <v>0</v>
      </c>
      <c r="W62" s="89">
        <f>'54'!D52</f>
        <v>7</v>
      </c>
      <c r="X62" s="91">
        <f t="shared" si="22"/>
        <v>13</v>
      </c>
      <c r="Y62" s="89">
        <f>'54'!D54</f>
        <v>7</v>
      </c>
      <c r="Z62" s="89">
        <f>'54'!D55</f>
        <v>6</v>
      </c>
      <c r="AA62" s="91">
        <f t="shared" si="23"/>
        <v>20</v>
      </c>
      <c r="AB62" s="89">
        <f>'54'!D62</f>
        <v>5</v>
      </c>
      <c r="AC62" s="89">
        <f>'54'!D64</f>
        <v>5</v>
      </c>
      <c r="AD62" s="89">
        <f>'54'!D70</f>
        <v>0</v>
      </c>
      <c r="AE62" s="89">
        <f>'54'!D71</f>
        <v>0</v>
      </c>
      <c r="AF62" s="89">
        <f>'54'!D72</f>
        <v>10</v>
      </c>
      <c r="AG62" s="89">
        <f>'54'!D73</f>
        <v>0</v>
      </c>
      <c r="AH62" s="89">
        <f>'54'!D74</f>
        <v>0</v>
      </c>
    </row>
    <row r="65536" spans="30:30" ht="15.75" customHeight="1">
      <c r="AD65536">
        <f>'3'!D70</f>
        <v>0</v>
      </c>
    </row>
  </sheetData>
  <mergeCells count="17">
    <mergeCell ref="X7:Z7"/>
    <mergeCell ref="X6:Z6"/>
    <mergeCell ref="AA7:AH7"/>
    <mergeCell ref="AA6:AH6"/>
    <mergeCell ref="C5:AH5"/>
    <mergeCell ref="D7:I7"/>
    <mergeCell ref="D6:I6"/>
    <mergeCell ref="J7:S7"/>
    <mergeCell ref="J6:S6"/>
    <mergeCell ref="A3:G3"/>
    <mergeCell ref="F1:G1"/>
    <mergeCell ref="T7:W7"/>
    <mergeCell ref="T6:W6"/>
    <mergeCell ref="A4:C4"/>
    <mergeCell ref="A5:A8"/>
    <mergeCell ref="B5:B8"/>
    <mergeCell ref="C6:C8"/>
  </mergeCells>
  <pageMargins left="0.74803149606299213" right="0.74803149606299213" top="0.98425196850393704" bottom="0.98425196850393704" header="0.51181102362204722" footer="0.51181102362204722"/>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2:H80"/>
  <sheetViews>
    <sheetView workbookViewId="0">
      <selection activeCell="J11" sqref="J11"/>
    </sheetView>
  </sheetViews>
  <sheetFormatPr defaultRowHeight="12.75"/>
  <cols>
    <col min="1" max="1" width="10.28515625" customWidth="1"/>
    <col min="2" max="2" width="69.85546875" customWidth="1"/>
    <col min="3" max="3" width="11.85546875" customWidth="1"/>
    <col min="4" max="4" width="5" customWidth="1"/>
    <col min="5" max="5" width="5.5703125" style="39" customWidth="1"/>
    <col min="6" max="6" width="5.140625" style="55" customWidth="1"/>
  </cols>
  <sheetData>
    <row r="2" spans="1:8" ht="60" customHeight="1">
      <c r="B2" s="169" t="s">
        <v>188</v>
      </c>
      <c r="C2" s="169"/>
    </row>
    <row r="3" spans="1:8" ht="13.5" thickBot="1"/>
    <row r="4" spans="1:8" ht="47.25">
      <c r="A4" s="15" t="s">
        <v>13</v>
      </c>
      <c r="B4" s="16" t="s">
        <v>14</v>
      </c>
      <c r="C4" s="16" t="s">
        <v>15</v>
      </c>
      <c r="D4" s="170" t="s">
        <v>16</v>
      </c>
      <c r="E4" s="171"/>
    </row>
    <row r="5" spans="1:8" ht="33.75" customHeight="1">
      <c r="A5" s="17">
        <v>1</v>
      </c>
      <c r="B5" s="167" t="s">
        <v>154</v>
      </c>
      <c r="C5" s="172"/>
      <c r="D5" s="173">
        <f>D6+D12+D19+D20+D21</f>
        <v>18.5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9.75" customHeight="1">
      <c r="A22" s="17">
        <v>2</v>
      </c>
      <c r="B22" s="167" t="s">
        <v>155</v>
      </c>
      <c r="C22" s="168"/>
      <c r="D22" s="33"/>
      <c r="E22" s="22">
        <f>D23+D24+D31+D40+D41+D42+D43+D47+D48</f>
        <v>22</v>
      </c>
    </row>
    <row r="23" spans="1:5" ht="31.5">
      <c r="A23" s="20" t="s">
        <v>81</v>
      </c>
      <c r="B23" s="12" t="s">
        <v>32</v>
      </c>
      <c r="C23" s="7" t="s">
        <v>18</v>
      </c>
      <c r="D23" s="7">
        <f>E23</f>
        <v>3</v>
      </c>
      <c r="E23" s="21">
        <v>3</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56">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v>0</v>
      </c>
    </row>
    <row r="41" spans="1:5" ht="47.25" hidden="1">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156</v>
      </c>
      <c r="C49" s="166"/>
      <c r="D49" s="34"/>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9" customHeight="1">
      <c r="A53" s="17">
        <v>4</v>
      </c>
      <c r="B53" s="165" t="s">
        <v>59</v>
      </c>
      <c r="C53" s="166"/>
      <c r="D53" s="34"/>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157</v>
      </c>
      <c r="C61" s="32"/>
      <c r="D61" s="32"/>
      <c r="E61" s="22">
        <f>D62+D64+D70+D71+D72+D73+D74</f>
        <v>18</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10</v>
      </c>
      <c r="E74" s="21">
        <v>10</v>
      </c>
    </row>
    <row r="75" spans="1:5" ht="16.5" thickBot="1">
      <c r="A75" s="28"/>
      <c r="B75" s="29" t="s">
        <v>78</v>
      </c>
      <c r="C75" s="30"/>
      <c r="D75" s="30"/>
      <c r="E75" s="123">
        <f>D5+E22+E49+E53+E61</f>
        <v>78</v>
      </c>
    </row>
    <row r="78" spans="1:5" ht="31.5">
      <c r="B78" s="98" t="s">
        <v>233</v>
      </c>
    </row>
    <row r="80" spans="1:5" ht="173.25">
      <c r="B80" s="120" t="s">
        <v>418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9" orientation="portrait" verticalDpi="0" r:id="rId1"/>
</worksheet>
</file>

<file path=xl/worksheets/sheet4.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 customWidth="1"/>
    <col min="3" max="3" width="11.7109375" customWidth="1"/>
    <col min="4" max="4" width="6.28515625" customWidth="1"/>
    <col min="5" max="5" width="5.140625" style="39" customWidth="1"/>
    <col min="6" max="6" width="4.28515625" style="55" customWidth="1"/>
  </cols>
  <sheetData>
    <row r="2" spans="1:9" ht="60" customHeight="1">
      <c r="B2" s="169" t="s">
        <v>149</v>
      </c>
      <c r="C2" s="169"/>
    </row>
    <row r="3" spans="1:9" ht="13.5" thickBot="1"/>
    <row r="4" spans="1:9" ht="47.25">
      <c r="A4" s="15" t="s">
        <v>13</v>
      </c>
      <c r="B4" s="16" t="s">
        <v>14</v>
      </c>
      <c r="C4" s="16" t="s">
        <v>15</v>
      </c>
      <c r="D4" s="170" t="s">
        <v>16</v>
      </c>
      <c r="E4" s="171"/>
    </row>
    <row r="5" spans="1:9" ht="15.75">
      <c r="A5" s="17">
        <v>1</v>
      </c>
      <c r="B5" s="167" t="s">
        <v>154</v>
      </c>
      <c r="C5" s="172"/>
      <c r="D5" s="173">
        <f>D6+D12+D19+D20+D21</f>
        <v>19</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v>7</v>
      </c>
      <c r="E21" s="21">
        <v>7</v>
      </c>
    </row>
    <row r="22" spans="1:5" ht="36.75" customHeight="1">
      <c r="A22" s="17">
        <v>2</v>
      </c>
      <c r="B22" s="167" t="s">
        <v>158</v>
      </c>
      <c r="C22" s="168"/>
      <c r="D22" s="33"/>
      <c r="E22" s="22">
        <f>D23+D24+D31+D40+D41+D42+D43+D47+D48</f>
        <v>21</v>
      </c>
    </row>
    <row r="23" spans="1:5" ht="31.5">
      <c r="A23" s="20" t="s">
        <v>81</v>
      </c>
      <c r="B23" s="12" t="s">
        <v>32</v>
      </c>
      <c r="C23" s="7" t="s">
        <v>18</v>
      </c>
      <c r="D23" s="7">
        <v>3</v>
      </c>
      <c r="E23" s="21">
        <v>3</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64" t="s">
        <v>84</v>
      </c>
      <c r="B41" s="12" t="s">
        <v>49</v>
      </c>
      <c r="C41" s="7" t="s">
        <v>50</v>
      </c>
      <c r="D41" s="7">
        <v>0</v>
      </c>
      <c r="E41" s="21">
        <v>0</v>
      </c>
    </row>
    <row r="42" spans="1:5" ht="31.5">
      <c r="A42" s="20" t="s">
        <v>85</v>
      </c>
      <c r="B42" s="12" t="s">
        <v>51</v>
      </c>
      <c r="C42" s="7" t="s">
        <v>18</v>
      </c>
      <c r="D42" s="7">
        <v>3</v>
      </c>
      <c r="E42" s="21">
        <v>3</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v>2</v>
      </c>
      <c r="E47" s="21">
        <v>2</v>
      </c>
    </row>
    <row r="48" spans="1:5" ht="31.5" hidden="1">
      <c r="A48" s="20" t="s">
        <v>106</v>
      </c>
      <c r="B48" s="6" t="s">
        <v>107</v>
      </c>
      <c r="C48" s="7" t="s">
        <v>50</v>
      </c>
      <c r="D48" s="7">
        <f>E48</f>
        <v>0</v>
      </c>
      <c r="E48" s="21"/>
    </row>
    <row r="49" spans="1:5" ht="15.75">
      <c r="A49" s="17">
        <v>3</v>
      </c>
      <c r="B49" s="165" t="s">
        <v>120</v>
      </c>
      <c r="C49" s="166"/>
      <c r="D49" s="34"/>
      <c r="E49" s="22">
        <f>D50+D51+D52</f>
        <v>5</v>
      </c>
    </row>
    <row r="50" spans="1:5" ht="31.5">
      <c r="A50" s="20" t="s">
        <v>87</v>
      </c>
      <c r="B50" s="13" t="s">
        <v>57</v>
      </c>
      <c r="C50" s="7" t="s">
        <v>24</v>
      </c>
      <c r="D50" s="7">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6" customHeight="1">
      <c r="A53" s="17">
        <v>4</v>
      </c>
      <c r="B53" s="165" t="s">
        <v>59</v>
      </c>
      <c r="C53" s="166"/>
      <c r="D53" s="34"/>
      <c r="E53" s="22">
        <f>D54+D55</f>
        <v>10.5</v>
      </c>
    </row>
    <row r="54" spans="1:5" ht="31.5">
      <c r="A54" s="20" t="s">
        <v>89</v>
      </c>
      <c r="B54" s="12" t="s">
        <v>60</v>
      </c>
      <c r="C54" s="7" t="s">
        <v>24</v>
      </c>
      <c r="D54" s="7">
        <v>5</v>
      </c>
      <c r="E54" s="21">
        <v>5</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159</v>
      </c>
      <c r="C61" s="32"/>
      <c r="D61" s="32"/>
      <c r="E61" s="22">
        <f>D62+D64+D70+D71+D72+D73+D74</f>
        <v>20</v>
      </c>
    </row>
    <row r="62" spans="1:5" ht="31.5">
      <c r="A62" s="20" t="s">
        <v>91</v>
      </c>
      <c r="B62" s="12" t="s">
        <v>67</v>
      </c>
      <c r="C62" s="7" t="s">
        <v>18</v>
      </c>
      <c r="D62" s="7">
        <v>3</v>
      </c>
      <c r="E62" s="21">
        <v>3</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20.25" customHeight="1">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v>6</v>
      </c>
      <c r="E73" s="21">
        <v>6</v>
      </c>
    </row>
    <row r="74" spans="1:5" ht="31.5">
      <c r="A74" s="20" t="s">
        <v>111</v>
      </c>
      <c r="B74" s="12" t="s">
        <v>115</v>
      </c>
      <c r="C74" s="7" t="s">
        <v>77</v>
      </c>
      <c r="D74" s="7">
        <v>6</v>
      </c>
      <c r="E74" s="21">
        <v>6</v>
      </c>
    </row>
    <row r="75" spans="1:5" ht="16.5" thickBot="1">
      <c r="A75" s="28"/>
      <c r="B75" s="29" t="s">
        <v>78</v>
      </c>
      <c r="C75" s="30"/>
      <c r="D75" s="30"/>
      <c r="E75" s="31">
        <f>D5+E22+E49+E53+E61</f>
        <v>75.5</v>
      </c>
    </row>
    <row r="78" spans="1:5" ht="31.5">
      <c r="B78" s="98" t="s">
        <v>233</v>
      </c>
    </row>
    <row r="80" spans="1:5" ht="283.5">
      <c r="B80" s="119" t="s">
        <v>419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8" orientation="portrait" verticalDpi="0" r:id="rId1"/>
</worksheet>
</file>

<file path=xl/worksheets/sheet5.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4.85546875" style="55" customWidth="1"/>
  </cols>
  <sheetData>
    <row r="2" spans="1:9" ht="60" customHeight="1">
      <c r="B2" s="169" t="s">
        <v>122</v>
      </c>
      <c r="C2" s="169"/>
    </row>
    <row r="3" spans="1:9" ht="13.5" thickBot="1"/>
    <row r="4" spans="1:9" ht="50.1" customHeight="1">
      <c r="A4" s="15" t="s">
        <v>13</v>
      </c>
      <c r="B4" s="16" t="s">
        <v>14</v>
      </c>
      <c r="C4" s="16" t="s">
        <v>15</v>
      </c>
      <c r="D4" s="170" t="s">
        <v>16</v>
      </c>
      <c r="E4" s="171"/>
    </row>
    <row r="5" spans="1:9" ht="35.1" customHeight="1">
      <c r="A5" s="17">
        <v>1</v>
      </c>
      <c r="B5" s="177" t="s">
        <v>118</v>
      </c>
      <c r="C5" s="177"/>
      <c r="D5" s="173">
        <f>D6+D12+D19+D20+D21</f>
        <v>8</v>
      </c>
      <c r="E5" s="174"/>
    </row>
    <row r="6" spans="1:9" ht="24.95" customHeight="1">
      <c r="A6" s="176" t="s">
        <v>79</v>
      </c>
      <c r="B6" s="4" t="s">
        <v>17</v>
      </c>
      <c r="C6" s="175" t="s">
        <v>18</v>
      </c>
      <c r="D6" s="162">
        <f>E6+E7+E8+E9+E10</f>
        <v>5</v>
      </c>
      <c r="E6" s="18">
        <v>1</v>
      </c>
    </row>
    <row r="7" spans="1:9" ht="24.95" customHeight="1">
      <c r="A7" s="176"/>
      <c r="B7" s="4" t="s">
        <v>19</v>
      </c>
      <c r="C7" s="175"/>
      <c r="D7" s="163"/>
      <c r="E7" s="18">
        <v>1</v>
      </c>
    </row>
    <row r="8" spans="1:9" ht="24.95" customHeight="1">
      <c r="A8" s="176"/>
      <c r="B8" s="4" t="s">
        <v>20</v>
      </c>
      <c r="C8" s="175"/>
      <c r="D8" s="163"/>
      <c r="E8" s="18">
        <v>1</v>
      </c>
    </row>
    <row r="9" spans="1:9" ht="24.95" customHeight="1">
      <c r="A9" s="176"/>
      <c r="B9" s="4" t="s">
        <v>21</v>
      </c>
      <c r="C9" s="175"/>
      <c r="D9" s="163"/>
      <c r="E9" s="18">
        <v>1</v>
      </c>
    </row>
    <row r="10" spans="1:9" ht="24.95" customHeight="1">
      <c r="A10" s="176"/>
      <c r="B10" s="4" t="s">
        <v>22</v>
      </c>
      <c r="C10" s="175"/>
      <c r="D10" s="164"/>
      <c r="E10" s="18">
        <v>1</v>
      </c>
    </row>
    <row r="11" spans="1:9" ht="50.1" customHeight="1">
      <c r="A11" s="159" t="s">
        <v>80</v>
      </c>
      <c r="B11" s="35" t="s">
        <v>23</v>
      </c>
      <c r="C11" s="175" t="s">
        <v>24</v>
      </c>
      <c r="D11" s="3"/>
      <c r="E11" s="19"/>
      <c r="I11" s="51"/>
    </row>
    <row r="12" spans="1:9" ht="24.95" customHeight="1">
      <c r="A12" s="160"/>
      <c r="B12" s="4" t="s">
        <v>25</v>
      </c>
      <c r="C12" s="175"/>
      <c r="D12" s="162">
        <f>E12+E13+E14+E15+E16+E17+E18</f>
        <v>3</v>
      </c>
      <c r="E12" s="18">
        <v>1</v>
      </c>
    </row>
    <row r="13" spans="1:9" ht="35.1" customHeight="1">
      <c r="A13" s="160"/>
      <c r="B13" s="4" t="s">
        <v>26</v>
      </c>
      <c r="C13" s="175"/>
      <c r="D13" s="163"/>
      <c r="E13" s="56">
        <v>1</v>
      </c>
    </row>
    <row r="14" spans="1:9" ht="35.1" customHeight="1">
      <c r="A14" s="160"/>
      <c r="B14" s="4" t="s">
        <v>27</v>
      </c>
      <c r="C14" s="175"/>
      <c r="D14" s="163"/>
      <c r="E14" s="56">
        <v>0</v>
      </c>
    </row>
    <row r="15" spans="1:9" ht="35.1" customHeight="1">
      <c r="A15" s="160"/>
      <c r="B15" s="4" t="s">
        <v>28</v>
      </c>
      <c r="C15" s="175"/>
      <c r="D15" s="163"/>
      <c r="E15" s="56">
        <v>1</v>
      </c>
    </row>
    <row r="16" spans="1:9" ht="35.1" customHeight="1">
      <c r="A16" s="160"/>
      <c r="B16" s="4" t="s">
        <v>29</v>
      </c>
      <c r="C16" s="175"/>
      <c r="D16" s="163"/>
      <c r="E16" s="56">
        <v>0</v>
      </c>
    </row>
    <row r="17" spans="1:5" ht="35.1" customHeight="1">
      <c r="A17" s="160"/>
      <c r="B17" s="4" t="s">
        <v>30</v>
      </c>
      <c r="C17" s="175"/>
      <c r="D17" s="163"/>
      <c r="E17" s="56">
        <v>0</v>
      </c>
    </row>
    <row r="18" spans="1:5" ht="35.1" customHeight="1">
      <c r="A18" s="161"/>
      <c r="B18" s="4" t="s">
        <v>31</v>
      </c>
      <c r="C18" s="175"/>
      <c r="D18" s="164"/>
      <c r="E18" s="56">
        <v>0</v>
      </c>
    </row>
    <row r="19" spans="1:5" ht="50.1" hidden="1" customHeight="1">
      <c r="A19" s="20" t="s">
        <v>93</v>
      </c>
      <c r="B19" s="6" t="s">
        <v>96</v>
      </c>
      <c r="C19" s="7" t="s">
        <v>18</v>
      </c>
      <c r="D19" s="7">
        <f>E19</f>
        <v>0</v>
      </c>
      <c r="E19" s="21"/>
    </row>
    <row r="20" spans="1:5" ht="35.1" hidden="1" customHeight="1">
      <c r="A20" s="20" t="s">
        <v>94</v>
      </c>
      <c r="B20" s="6" t="s">
        <v>97</v>
      </c>
      <c r="C20" s="7" t="s">
        <v>24</v>
      </c>
      <c r="D20" s="7">
        <f>E20</f>
        <v>0</v>
      </c>
      <c r="E20" s="21"/>
    </row>
    <row r="21" spans="1:5" ht="35.1" hidden="1" customHeight="1">
      <c r="A21" s="20" t="s">
        <v>95</v>
      </c>
      <c r="B21" s="6" t="s">
        <v>98</v>
      </c>
      <c r="C21" s="7" t="s">
        <v>24</v>
      </c>
      <c r="D21" s="7">
        <f>E21</f>
        <v>0</v>
      </c>
      <c r="E21" s="21"/>
    </row>
    <row r="22" spans="1:5" ht="35.1" customHeight="1">
      <c r="A22" s="17">
        <v>2</v>
      </c>
      <c r="B22" s="167" t="s">
        <v>158</v>
      </c>
      <c r="C22" s="168"/>
      <c r="D22" s="9"/>
      <c r="E22" s="22">
        <f>D23+D24+D31+D40+D41+D42+D43+D47+D48</f>
        <v>22</v>
      </c>
    </row>
    <row r="23" spans="1:5" ht="35.1" customHeight="1">
      <c r="A23" s="20" t="s">
        <v>81</v>
      </c>
      <c r="B23" s="12" t="s">
        <v>32</v>
      </c>
      <c r="C23" s="7" t="s">
        <v>18</v>
      </c>
      <c r="D23" s="7">
        <f>E23</f>
        <v>5</v>
      </c>
      <c r="E23" s="21">
        <v>5</v>
      </c>
    </row>
    <row r="24" spans="1:5" ht="24.95" customHeight="1">
      <c r="A24" s="159" t="s">
        <v>82</v>
      </c>
      <c r="B24" s="4" t="s">
        <v>33</v>
      </c>
      <c r="C24" s="175" t="s">
        <v>18</v>
      </c>
      <c r="D24" s="162">
        <f>E24+E25+E26+E27+E28+E29+E30</f>
        <v>2</v>
      </c>
      <c r="E24" s="18">
        <v>0</v>
      </c>
    </row>
    <row r="25" spans="1:5" ht="24.95" customHeight="1">
      <c r="A25" s="160"/>
      <c r="B25" s="4" t="s">
        <v>34</v>
      </c>
      <c r="C25" s="175"/>
      <c r="D25" s="163"/>
      <c r="E25" s="18">
        <v>0.5</v>
      </c>
    </row>
    <row r="26" spans="1:5" ht="24.95" customHeight="1">
      <c r="A26" s="160"/>
      <c r="B26" s="4" t="s">
        <v>35</v>
      </c>
      <c r="C26" s="175"/>
      <c r="D26" s="163"/>
      <c r="E26" s="23">
        <v>0.5</v>
      </c>
    </row>
    <row r="27" spans="1:5" ht="24.95" customHeight="1">
      <c r="A27" s="160"/>
      <c r="B27" s="4" t="s">
        <v>36</v>
      </c>
      <c r="C27" s="175"/>
      <c r="D27" s="163"/>
      <c r="E27" s="24">
        <v>0</v>
      </c>
    </row>
    <row r="28" spans="1:5" ht="24.95" customHeight="1">
      <c r="A28" s="160"/>
      <c r="B28" s="4" t="s">
        <v>37</v>
      </c>
      <c r="C28" s="175"/>
      <c r="D28" s="163"/>
      <c r="E28" s="24">
        <v>0</v>
      </c>
    </row>
    <row r="29" spans="1:5" ht="24.95" customHeight="1">
      <c r="A29" s="160"/>
      <c r="B29" s="4" t="s">
        <v>38</v>
      </c>
      <c r="C29" s="175"/>
      <c r="D29" s="163"/>
      <c r="E29" s="24">
        <v>0</v>
      </c>
    </row>
    <row r="30" spans="1:5" ht="35.1" customHeight="1">
      <c r="A30" s="161"/>
      <c r="B30" s="4" t="s">
        <v>39</v>
      </c>
      <c r="C30" s="175"/>
      <c r="D30" s="164"/>
      <c r="E30" s="24">
        <v>1</v>
      </c>
    </row>
    <row r="31" spans="1:5" ht="35.1" customHeight="1">
      <c r="A31" s="159" t="s">
        <v>83</v>
      </c>
      <c r="B31" s="4" t="s">
        <v>40</v>
      </c>
      <c r="C31" s="175" t="s">
        <v>18</v>
      </c>
      <c r="D31" s="162">
        <f>E31+E32+E33+E34+E35+E36+E37+E38+E39</f>
        <v>5</v>
      </c>
      <c r="E31" s="18">
        <v>0.5</v>
      </c>
    </row>
    <row r="32" spans="1:5" ht="24.95" customHeight="1">
      <c r="A32" s="160"/>
      <c r="B32" s="4" t="s">
        <v>41</v>
      </c>
      <c r="C32" s="175"/>
      <c r="D32" s="163"/>
      <c r="E32" s="18">
        <v>0.5</v>
      </c>
    </row>
    <row r="33" spans="1:8" ht="24.95" customHeight="1">
      <c r="A33" s="160"/>
      <c r="B33" s="4" t="s">
        <v>42</v>
      </c>
      <c r="C33" s="175"/>
      <c r="D33" s="163"/>
      <c r="E33" s="18">
        <v>0.5</v>
      </c>
    </row>
    <row r="34" spans="1:8" ht="35.1" customHeight="1">
      <c r="A34" s="160"/>
      <c r="B34" s="4" t="s">
        <v>43</v>
      </c>
      <c r="C34" s="175"/>
      <c r="D34" s="163"/>
      <c r="E34" s="18">
        <v>0.5</v>
      </c>
    </row>
    <row r="35" spans="1:8" ht="24.95" customHeight="1">
      <c r="A35" s="160"/>
      <c r="B35" s="4" t="s">
        <v>44</v>
      </c>
      <c r="C35" s="175"/>
      <c r="D35" s="163"/>
      <c r="E35" s="18">
        <v>0.5</v>
      </c>
    </row>
    <row r="36" spans="1:8" ht="24.95" customHeight="1">
      <c r="A36" s="160"/>
      <c r="B36" s="4" t="s">
        <v>45</v>
      </c>
      <c r="C36" s="175"/>
      <c r="D36" s="163"/>
      <c r="E36" s="18">
        <v>0.5</v>
      </c>
    </row>
    <row r="37" spans="1:8" ht="35.1" customHeight="1">
      <c r="A37" s="160"/>
      <c r="B37" s="4" t="s">
        <v>46</v>
      </c>
      <c r="C37" s="175"/>
      <c r="D37" s="163"/>
      <c r="E37" s="18">
        <v>0.5</v>
      </c>
    </row>
    <row r="38" spans="1:8" ht="35.1" customHeight="1">
      <c r="A38" s="160"/>
      <c r="B38" s="4" t="s">
        <v>47</v>
      </c>
      <c r="C38" s="175"/>
      <c r="D38" s="163"/>
      <c r="E38" s="18">
        <v>0.5</v>
      </c>
    </row>
    <row r="39" spans="1:8" ht="50.1" customHeight="1">
      <c r="A39" s="161"/>
      <c r="B39" s="4" t="s">
        <v>48</v>
      </c>
      <c r="C39" s="175"/>
      <c r="D39" s="164"/>
      <c r="E39" s="24">
        <v>1</v>
      </c>
    </row>
    <row r="40" spans="1:8" ht="50.1" hidden="1" customHeight="1">
      <c r="A40" s="25" t="s">
        <v>99</v>
      </c>
      <c r="B40" s="12" t="s">
        <v>100</v>
      </c>
      <c r="C40" s="7" t="s">
        <v>101</v>
      </c>
      <c r="D40" s="7">
        <f>E40</f>
        <v>0</v>
      </c>
      <c r="E40" s="21">
        <v>0</v>
      </c>
    </row>
    <row r="41" spans="1:8" ht="50.1" customHeight="1">
      <c r="A41" s="20" t="s">
        <v>84</v>
      </c>
      <c r="B41" s="12" t="s">
        <v>49</v>
      </c>
      <c r="C41" s="7" t="s">
        <v>50</v>
      </c>
      <c r="D41" s="7">
        <f>E41</f>
        <v>0</v>
      </c>
      <c r="E41" s="21">
        <v>0</v>
      </c>
    </row>
    <row r="42" spans="1:8" ht="35.1" customHeight="1">
      <c r="A42" s="20" t="s">
        <v>85</v>
      </c>
      <c r="B42" s="12" t="s">
        <v>51</v>
      </c>
      <c r="C42" s="7" t="s">
        <v>18</v>
      </c>
      <c r="D42" s="7">
        <f>E42</f>
        <v>5</v>
      </c>
      <c r="E42" s="21">
        <v>5</v>
      </c>
    </row>
    <row r="43" spans="1:8" ht="24.95" customHeight="1">
      <c r="A43" s="159" t="s">
        <v>86</v>
      </c>
      <c r="B43" s="4" t="s">
        <v>52</v>
      </c>
      <c r="C43" s="175" t="s">
        <v>18</v>
      </c>
      <c r="D43" s="162">
        <f>E43+E44+E45+E46</f>
        <v>3</v>
      </c>
      <c r="E43" s="56">
        <v>2</v>
      </c>
    </row>
    <row r="44" spans="1:8" ht="35.1" customHeight="1">
      <c r="A44" s="160"/>
      <c r="B44" s="4" t="s">
        <v>53</v>
      </c>
      <c r="C44" s="175"/>
      <c r="D44" s="163"/>
      <c r="E44" s="18">
        <v>1</v>
      </c>
    </row>
    <row r="45" spans="1:8" ht="24.95" customHeight="1">
      <c r="A45" s="160"/>
      <c r="B45" s="4" t="s">
        <v>54</v>
      </c>
      <c r="C45" s="175"/>
      <c r="D45" s="163"/>
      <c r="E45" s="18">
        <v>0</v>
      </c>
    </row>
    <row r="46" spans="1:8" ht="24.95" customHeight="1">
      <c r="A46" s="161"/>
      <c r="B46" s="4" t="s">
        <v>55</v>
      </c>
      <c r="C46" s="175"/>
      <c r="D46" s="164"/>
      <c r="E46" s="18">
        <v>0</v>
      </c>
    </row>
    <row r="47" spans="1:8" ht="50.1" customHeight="1">
      <c r="A47" s="20" t="s">
        <v>105</v>
      </c>
      <c r="B47" s="6" t="s">
        <v>56</v>
      </c>
      <c r="C47" s="7" t="s">
        <v>18</v>
      </c>
      <c r="D47" s="7">
        <f>E47</f>
        <v>2</v>
      </c>
      <c r="E47" s="21">
        <v>2</v>
      </c>
      <c r="G47" s="71"/>
      <c r="H47" s="71"/>
    </row>
    <row r="48" spans="1:8" ht="50.1" hidden="1" customHeight="1">
      <c r="A48" s="20" t="s">
        <v>106</v>
      </c>
      <c r="B48" s="6" t="s">
        <v>107</v>
      </c>
      <c r="C48" s="7" t="s">
        <v>50</v>
      </c>
      <c r="D48" s="7">
        <f>E48</f>
        <v>0</v>
      </c>
      <c r="E48" s="21">
        <v>0</v>
      </c>
    </row>
    <row r="49" spans="1:5" ht="24.95" customHeight="1">
      <c r="A49" s="17">
        <v>3</v>
      </c>
      <c r="B49" s="165" t="s">
        <v>120</v>
      </c>
      <c r="C49" s="166"/>
      <c r="D49" s="10"/>
      <c r="E49" s="22">
        <f>D50+D51+D52</f>
        <v>12</v>
      </c>
    </row>
    <row r="50" spans="1:5" ht="35.1" customHeight="1">
      <c r="A50" s="20" t="s">
        <v>87</v>
      </c>
      <c r="B50" s="13" t="s">
        <v>57</v>
      </c>
      <c r="C50" s="7" t="s">
        <v>24</v>
      </c>
      <c r="D50" s="7">
        <f>E50</f>
        <v>7</v>
      </c>
      <c r="E50" s="21">
        <v>7</v>
      </c>
    </row>
    <row r="51" spans="1:5" ht="35.1" hidden="1" customHeight="1">
      <c r="A51" s="20" t="s">
        <v>108</v>
      </c>
      <c r="B51" s="13" t="s">
        <v>109</v>
      </c>
      <c r="C51" s="7" t="s">
        <v>24</v>
      </c>
      <c r="D51" s="7">
        <f>E51</f>
        <v>0</v>
      </c>
      <c r="E51" s="21">
        <v>0</v>
      </c>
    </row>
    <row r="52" spans="1:5" ht="35.1" customHeight="1">
      <c r="A52" s="20" t="s">
        <v>88</v>
      </c>
      <c r="B52" s="12" t="s">
        <v>58</v>
      </c>
      <c r="C52" s="7" t="s">
        <v>24</v>
      </c>
      <c r="D52" s="7">
        <f>E52</f>
        <v>5</v>
      </c>
      <c r="E52" s="21">
        <v>5</v>
      </c>
    </row>
    <row r="53" spans="1:5" ht="35.1" customHeight="1">
      <c r="A53" s="17">
        <v>4</v>
      </c>
      <c r="B53" s="165" t="s">
        <v>59</v>
      </c>
      <c r="C53" s="166"/>
      <c r="D53" s="10"/>
      <c r="E53" s="22">
        <f>D54+D55</f>
        <v>12.5</v>
      </c>
    </row>
    <row r="54" spans="1:5" ht="35.1" customHeight="1">
      <c r="A54" s="20" t="s">
        <v>89</v>
      </c>
      <c r="B54" s="12" t="s">
        <v>60</v>
      </c>
      <c r="C54" s="7" t="s">
        <v>24</v>
      </c>
      <c r="D54" s="7">
        <f>E54</f>
        <v>7</v>
      </c>
      <c r="E54" s="21">
        <v>7</v>
      </c>
    </row>
    <row r="55" spans="1:5" ht="50.1" customHeight="1">
      <c r="A55" s="159" t="s">
        <v>90</v>
      </c>
      <c r="B55" s="4" t="s">
        <v>61</v>
      </c>
      <c r="C55" s="175" t="s">
        <v>24</v>
      </c>
      <c r="D55" s="162">
        <f>E55+E56+E57+E58+E59+E60</f>
        <v>5.5</v>
      </c>
      <c r="E55" s="18">
        <v>0.5</v>
      </c>
    </row>
    <row r="56" spans="1:5" ht="35.1" customHeight="1">
      <c r="A56" s="160"/>
      <c r="B56" s="4" t="s">
        <v>62</v>
      </c>
      <c r="C56" s="175"/>
      <c r="D56" s="163"/>
      <c r="E56" s="18">
        <v>1</v>
      </c>
    </row>
    <row r="57" spans="1:5" ht="24.95" customHeight="1">
      <c r="A57" s="160"/>
      <c r="B57" s="4" t="s">
        <v>63</v>
      </c>
      <c r="C57" s="175"/>
      <c r="D57" s="163"/>
      <c r="E57" s="18">
        <v>1</v>
      </c>
    </row>
    <row r="58" spans="1:5" ht="35.1" customHeight="1">
      <c r="A58" s="160"/>
      <c r="B58" s="4" t="s">
        <v>64</v>
      </c>
      <c r="C58" s="175"/>
      <c r="D58" s="163"/>
      <c r="E58" s="18">
        <v>1</v>
      </c>
    </row>
    <row r="59" spans="1:5" ht="35.1" customHeight="1">
      <c r="A59" s="160"/>
      <c r="B59" s="4" t="s">
        <v>65</v>
      </c>
      <c r="C59" s="175"/>
      <c r="D59" s="163"/>
      <c r="E59" s="18">
        <v>2</v>
      </c>
    </row>
    <row r="60" spans="1:5" ht="35.1" customHeight="1">
      <c r="A60" s="161"/>
      <c r="B60" s="4" t="s">
        <v>66</v>
      </c>
      <c r="C60" s="175"/>
      <c r="D60" s="164"/>
      <c r="E60" s="18">
        <v>0</v>
      </c>
    </row>
    <row r="61" spans="1:5" ht="35.1" customHeight="1">
      <c r="A61" s="17">
        <v>5</v>
      </c>
      <c r="B61" s="11" t="s">
        <v>121</v>
      </c>
      <c r="C61" s="8"/>
      <c r="D61" s="8"/>
      <c r="E61" s="22">
        <f>D62+D64+D70+D71+D72+D73+D74</f>
        <v>19</v>
      </c>
    </row>
    <row r="62" spans="1:5" ht="35.1" customHeight="1">
      <c r="A62" s="20" t="s">
        <v>91</v>
      </c>
      <c r="B62" s="12" t="s">
        <v>67</v>
      </c>
      <c r="C62" s="7" t="s">
        <v>18</v>
      </c>
      <c r="D62" s="7">
        <f>E62</f>
        <v>3</v>
      </c>
      <c r="E62" s="21">
        <v>3</v>
      </c>
    </row>
    <row r="63" spans="1:5" ht="114.95" customHeight="1">
      <c r="A63" s="159" t="s">
        <v>104</v>
      </c>
      <c r="B63" s="35" t="s">
        <v>68</v>
      </c>
      <c r="C63" s="175" t="s">
        <v>69</v>
      </c>
      <c r="D63" s="3"/>
      <c r="E63" s="18"/>
    </row>
    <row r="64" spans="1:5" ht="35.1" customHeight="1">
      <c r="A64" s="160"/>
      <c r="B64" s="4" t="s">
        <v>70</v>
      </c>
      <c r="C64" s="175"/>
      <c r="D64" s="162">
        <f>E64+E65+E66+E67+E68+E69</f>
        <v>6</v>
      </c>
      <c r="E64" s="18">
        <v>1</v>
      </c>
    </row>
    <row r="65" spans="1:5" ht="35.1" customHeight="1">
      <c r="A65" s="160"/>
      <c r="B65" s="5" t="s">
        <v>71</v>
      </c>
      <c r="C65" s="175"/>
      <c r="D65" s="163"/>
      <c r="E65" s="18">
        <v>1</v>
      </c>
    </row>
    <row r="66" spans="1:5" ht="24.95" customHeight="1">
      <c r="A66" s="160"/>
      <c r="B66" s="4" t="s">
        <v>72</v>
      </c>
      <c r="C66" s="175"/>
      <c r="D66" s="163"/>
      <c r="E66" s="18">
        <v>1</v>
      </c>
    </row>
    <row r="67" spans="1:5" ht="35.1" customHeight="1">
      <c r="A67" s="160"/>
      <c r="B67" s="4" t="s">
        <v>73</v>
      </c>
      <c r="C67" s="175"/>
      <c r="D67" s="163"/>
      <c r="E67" s="18">
        <v>1</v>
      </c>
    </row>
    <row r="68" spans="1:5" ht="24.95" customHeight="1">
      <c r="A68" s="160"/>
      <c r="B68" s="5" t="s">
        <v>74</v>
      </c>
      <c r="C68" s="175"/>
      <c r="D68" s="163"/>
      <c r="E68" s="18">
        <v>1</v>
      </c>
    </row>
    <row r="69" spans="1:5" ht="35.1" customHeight="1">
      <c r="A69" s="161"/>
      <c r="B69" s="5" t="s">
        <v>75</v>
      </c>
      <c r="C69" s="175"/>
      <c r="D69" s="164"/>
      <c r="E69" s="56">
        <v>1</v>
      </c>
    </row>
    <row r="70" spans="1:5" ht="35.1" hidden="1" customHeight="1">
      <c r="A70" s="25" t="s">
        <v>103</v>
      </c>
      <c r="B70" s="14" t="s">
        <v>112</v>
      </c>
      <c r="C70" s="7" t="s">
        <v>117</v>
      </c>
      <c r="D70" s="7">
        <f>E70</f>
        <v>0</v>
      </c>
      <c r="E70" s="21">
        <v>0</v>
      </c>
    </row>
    <row r="71" spans="1:5" ht="35.1" hidden="1" customHeight="1">
      <c r="A71" s="25" t="s">
        <v>102</v>
      </c>
      <c r="B71" s="14" t="s">
        <v>113</v>
      </c>
      <c r="C71" s="7" t="s">
        <v>116</v>
      </c>
      <c r="D71" s="7">
        <f>E71</f>
        <v>0</v>
      </c>
      <c r="E71" s="21">
        <v>0</v>
      </c>
    </row>
    <row r="72" spans="1:5" ht="35.1" customHeight="1">
      <c r="A72" s="20" t="s">
        <v>92</v>
      </c>
      <c r="B72" s="12" t="s">
        <v>76</v>
      </c>
      <c r="C72" s="7" t="s">
        <v>77</v>
      </c>
      <c r="D72" s="7">
        <f>E72</f>
        <v>10</v>
      </c>
      <c r="E72" s="21">
        <v>10</v>
      </c>
    </row>
    <row r="73" spans="1:5" ht="35.1" hidden="1" customHeight="1">
      <c r="A73" s="20" t="s">
        <v>110</v>
      </c>
      <c r="B73" s="12" t="s">
        <v>114</v>
      </c>
      <c r="C73" s="7" t="s">
        <v>50</v>
      </c>
      <c r="D73" s="7">
        <f>E73</f>
        <v>0</v>
      </c>
      <c r="E73" s="21">
        <v>0</v>
      </c>
    </row>
    <row r="74" spans="1:5" ht="35.1" hidden="1" customHeight="1">
      <c r="A74" s="20" t="s">
        <v>111</v>
      </c>
      <c r="B74" s="12" t="s">
        <v>115</v>
      </c>
      <c r="C74" s="7" t="s">
        <v>77</v>
      </c>
      <c r="D74" s="7">
        <f>E74</f>
        <v>0</v>
      </c>
      <c r="E74" s="21">
        <v>0</v>
      </c>
    </row>
    <row r="75" spans="1:5" ht="24.95" customHeight="1" thickBot="1">
      <c r="A75" s="28"/>
      <c r="B75" s="29" t="s">
        <v>78</v>
      </c>
      <c r="C75" s="30"/>
      <c r="D75" s="30"/>
      <c r="E75" s="31">
        <f>D5+E22+E49+E53+E61</f>
        <v>73.5</v>
      </c>
    </row>
    <row r="78" spans="1:5" ht="31.5">
      <c r="B78" s="98" t="s">
        <v>233</v>
      </c>
    </row>
    <row r="79" spans="1:5" ht="15.75">
      <c r="B79" s="97"/>
    </row>
    <row r="80" spans="1:5" ht="267.75">
      <c r="B80" s="120" t="s">
        <v>417</v>
      </c>
    </row>
  </sheetData>
  <mergeCells count="28">
    <mergeCell ref="A6:A10"/>
    <mergeCell ref="C6:C10"/>
    <mergeCell ref="B2:C2"/>
    <mergeCell ref="B49:C49"/>
    <mergeCell ref="D4:E4"/>
    <mergeCell ref="D5:E5"/>
    <mergeCell ref="D6:D10"/>
    <mergeCell ref="D12:D18"/>
    <mergeCell ref="D24:D30"/>
    <mergeCell ref="C11:C18"/>
    <mergeCell ref="B5:C5"/>
    <mergeCell ref="B22:C22"/>
    <mergeCell ref="C31:C39"/>
    <mergeCell ref="A24:A30"/>
    <mergeCell ref="C24:C30"/>
    <mergeCell ref="A11:A18"/>
    <mergeCell ref="A63:A69"/>
    <mergeCell ref="C63:C69"/>
    <mergeCell ref="D31:D39"/>
    <mergeCell ref="D43:D46"/>
    <mergeCell ref="D55:D60"/>
    <mergeCell ref="A31:A39"/>
    <mergeCell ref="B53:C53"/>
    <mergeCell ref="A43:A46"/>
    <mergeCell ref="A55:A60"/>
    <mergeCell ref="C55:C60"/>
    <mergeCell ref="C43:C46"/>
    <mergeCell ref="D64:D69"/>
  </mergeCells>
  <pageMargins left="0" right="0" top="0" bottom="0" header="0" footer="0"/>
  <pageSetup paperSize="9" scale="92" orientation="portrait" verticalDpi="0" r:id="rId1"/>
</worksheet>
</file>

<file path=xl/worksheets/sheet6.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5.140625" style="55" customWidth="1"/>
  </cols>
  <sheetData>
    <row r="2" spans="1:9" ht="60" customHeight="1">
      <c r="B2" s="169" t="s">
        <v>150</v>
      </c>
      <c r="C2" s="169"/>
    </row>
    <row r="3" spans="1:9" ht="19.5" thickBot="1">
      <c r="B3" s="50"/>
    </row>
    <row r="4" spans="1:9" ht="47.25">
      <c r="A4" s="15" t="s">
        <v>13</v>
      </c>
      <c r="B4" s="16" t="s">
        <v>14</v>
      </c>
      <c r="C4" s="16" t="s">
        <v>15</v>
      </c>
      <c r="D4" s="170" t="s">
        <v>16</v>
      </c>
      <c r="E4" s="171"/>
    </row>
    <row r="5" spans="1:9" ht="15.75">
      <c r="A5" s="17">
        <v>1</v>
      </c>
      <c r="B5" s="167" t="s">
        <v>160</v>
      </c>
      <c r="C5" s="172"/>
      <c r="D5" s="173">
        <f>D6+D12+D19+D20+D21</f>
        <v>17</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56">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6.75" customHeight="1">
      <c r="A22" s="17">
        <v>2</v>
      </c>
      <c r="B22" s="167" t="s">
        <v>161</v>
      </c>
      <c r="C22" s="168"/>
      <c r="D22" s="33"/>
      <c r="E22" s="22">
        <f>D23+D24+D31+D40+D41+D42+D43+D47+D48</f>
        <v>34</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34"/>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3" customHeight="1">
      <c r="A53" s="17">
        <v>4</v>
      </c>
      <c r="B53" s="165" t="s">
        <v>59</v>
      </c>
      <c r="C53" s="166"/>
      <c r="D53" s="34"/>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0.5</v>
      </c>
    </row>
    <row r="56" spans="1:5" ht="31.5">
      <c r="A56" s="160"/>
      <c r="B56" s="4" t="s">
        <v>62</v>
      </c>
      <c r="C56" s="163"/>
      <c r="D56" s="163"/>
      <c r="E56" s="18">
        <v>0.5</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162</v>
      </c>
      <c r="C61" s="32"/>
      <c r="D61" s="32"/>
      <c r="E61" s="22">
        <f>D62+D64+D70+D71+D72+D73+D74</f>
        <v>16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56">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57">
        <f>D5+E22+E49+E53+E61</f>
        <v>93</v>
      </c>
    </row>
    <row r="78" spans="1:5" ht="31.5">
      <c r="B78" s="98" t="s">
        <v>233</v>
      </c>
    </row>
    <row r="80" spans="1:5" ht="283.5">
      <c r="B80" s="119" t="s">
        <v>420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2" orientation="portrait" verticalDpi="0" r:id="rId1"/>
</worksheet>
</file>

<file path=xl/worksheets/sheet7.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140625" customWidth="1"/>
    <col min="2" max="2" width="70.140625" customWidth="1"/>
    <col min="3" max="3" width="11.85546875" customWidth="1"/>
    <col min="4" max="4" width="5.5703125" customWidth="1"/>
    <col min="5" max="5" width="5.85546875" style="39" customWidth="1"/>
    <col min="6" max="6" width="4.5703125" style="55" customWidth="1"/>
  </cols>
  <sheetData>
    <row r="2" spans="1:9" ht="45" customHeight="1">
      <c r="B2" s="169" t="s">
        <v>151</v>
      </c>
      <c r="C2" s="169"/>
    </row>
    <row r="3" spans="1:9" ht="13.5" thickBot="1"/>
    <row r="4" spans="1:9" ht="50.1" customHeight="1">
      <c r="A4" s="15" t="s">
        <v>13</v>
      </c>
      <c r="B4" s="16" t="s">
        <v>14</v>
      </c>
      <c r="C4" s="16" t="s">
        <v>15</v>
      </c>
      <c r="D4" s="170" t="s">
        <v>16</v>
      </c>
      <c r="E4" s="171"/>
    </row>
    <row r="5" spans="1:9" ht="35.1" customHeight="1">
      <c r="A5" s="17">
        <v>1</v>
      </c>
      <c r="B5" s="177" t="s">
        <v>118</v>
      </c>
      <c r="C5" s="177"/>
      <c r="D5" s="173">
        <f>D6+D12+D19+D20+D21</f>
        <v>12</v>
      </c>
      <c r="E5" s="174"/>
    </row>
    <row r="6" spans="1:9" ht="15.95" customHeight="1">
      <c r="A6" s="176" t="s">
        <v>79</v>
      </c>
      <c r="B6" s="4" t="s">
        <v>17</v>
      </c>
      <c r="C6" s="175" t="s">
        <v>18</v>
      </c>
      <c r="D6" s="162">
        <f>E6+E7+E8+E9+E10</f>
        <v>5</v>
      </c>
      <c r="E6" s="18">
        <v>1</v>
      </c>
    </row>
    <row r="7" spans="1:9" ht="15.95" customHeight="1">
      <c r="A7" s="176"/>
      <c r="B7" s="4" t="s">
        <v>19</v>
      </c>
      <c r="C7" s="175"/>
      <c r="D7" s="163"/>
      <c r="E7" s="18">
        <v>1</v>
      </c>
    </row>
    <row r="8" spans="1:9" ht="15.95" customHeight="1">
      <c r="A8" s="176"/>
      <c r="B8" s="4" t="s">
        <v>20</v>
      </c>
      <c r="C8" s="175"/>
      <c r="D8" s="163"/>
      <c r="E8" s="18">
        <v>1</v>
      </c>
    </row>
    <row r="9" spans="1:9" ht="15.95" customHeight="1">
      <c r="A9" s="176"/>
      <c r="B9" s="4" t="s">
        <v>21</v>
      </c>
      <c r="C9" s="175"/>
      <c r="D9" s="163"/>
      <c r="E9" s="18">
        <v>1</v>
      </c>
    </row>
    <row r="10" spans="1:9" ht="15.95" customHeight="1">
      <c r="A10" s="176"/>
      <c r="B10" s="4" t="s">
        <v>22</v>
      </c>
      <c r="C10" s="175"/>
      <c r="D10" s="164"/>
      <c r="E10" s="18">
        <v>1</v>
      </c>
    </row>
    <row r="11" spans="1:9" ht="50.1" customHeight="1">
      <c r="A11" s="159" t="s">
        <v>80</v>
      </c>
      <c r="B11" s="35" t="s">
        <v>23</v>
      </c>
      <c r="C11" s="175" t="s">
        <v>24</v>
      </c>
      <c r="D11" s="3"/>
      <c r="E11" s="19"/>
      <c r="I11" s="51"/>
    </row>
    <row r="12" spans="1:9" ht="15.95" customHeight="1">
      <c r="A12" s="160"/>
      <c r="B12" s="4" t="s">
        <v>25</v>
      </c>
      <c r="C12" s="175"/>
      <c r="D12" s="162">
        <f>E12+E13+E14+E15+E16+E17+E18</f>
        <v>7</v>
      </c>
      <c r="E12" s="18">
        <v>1</v>
      </c>
    </row>
    <row r="13" spans="1:9" ht="15.95" customHeight="1">
      <c r="A13" s="160"/>
      <c r="B13" s="4" t="s">
        <v>26</v>
      </c>
      <c r="C13" s="175"/>
      <c r="D13" s="163"/>
      <c r="E13" s="18">
        <v>1</v>
      </c>
    </row>
    <row r="14" spans="1:9" ht="35.1" customHeight="1">
      <c r="A14" s="160"/>
      <c r="B14" s="4" t="s">
        <v>27</v>
      </c>
      <c r="C14" s="175"/>
      <c r="D14" s="163"/>
      <c r="E14" s="18">
        <v>1</v>
      </c>
    </row>
    <row r="15" spans="1:9" ht="35.1" customHeight="1">
      <c r="A15" s="160"/>
      <c r="B15" s="4" t="s">
        <v>28</v>
      </c>
      <c r="C15" s="175"/>
      <c r="D15" s="163"/>
      <c r="E15" s="18">
        <v>1</v>
      </c>
    </row>
    <row r="16" spans="1:9" ht="35.1" customHeight="1">
      <c r="A16" s="160"/>
      <c r="B16" s="4" t="s">
        <v>29</v>
      </c>
      <c r="C16" s="175"/>
      <c r="D16" s="163"/>
      <c r="E16" s="18">
        <v>1</v>
      </c>
    </row>
    <row r="17" spans="1:5" ht="35.1" customHeight="1">
      <c r="A17" s="160"/>
      <c r="B17" s="4" t="s">
        <v>30</v>
      </c>
      <c r="C17" s="175"/>
      <c r="D17" s="163"/>
      <c r="E17" s="18">
        <v>1</v>
      </c>
    </row>
    <row r="18" spans="1:5" ht="35.1" customHeight="1">
      <c r="A18" s="161"/>
      <c r="B18" s="4" t="s">
        <v>31</v>
      </c>
      <c r="C18" s="175"/>
      <c r="D18" s="164"/>
      <c r="E18" s="18">
        <v>1</v>
      </c>
    </row>
    <row r="19" spans="1:5" ht="50.1" hidden="1" customHeight="1">
      <c r="A19" s="20" t="s">
        <v>93</v>
      </c>
      <c r="B19" s="6" t="s">
        <v>96</v>
      </c>
      <c r="C19" s="7" t="s">
        <v>18</v>
      </c>
      <c r="D19" s="7">
        <f>E19</f>
        <v>0</v>
      </c>
      <c r="E19" s="21"/>
    </row>
    <row r="20" spans="1:5" ht="30" hidden="1" customHeight="1">
      <c r="A20" s="20" t="s">
        <v>94</v>
      </c>
      <c r="B20" s="6" t="s">
        <v>97</v>
      </c>
      <c r="C20" s="7" t="s">
        <v>24</v>
      </c>
      <c r="D20" s="7">
        <f>E20</f>
        <v>0</v>
      </c>
      <c r="E20" s="21"/>
    </row>
    <row r="21" spans="1:5" ht="30" hidden="1" customHeight="1">
      <c r="A21" s="20" t="s">
        <v>95</v>
      </c>
      <c r="B21" s="6" t="s">
        <v>98</v>
      </c>
      <c r="C21" s="7" t="s">
        <v>24</v>
      </c>
      <c r="D21" s="7">
        <f>E21</f>
        <v>0</v>
      </c>
      <c r="E21" s="21"/>
    </row>
    <row r="22" spans="1:5" ht="35.1" customHeight="1">
      <c r="A22" s="17">
        <v>2</v>
      </c>
      <c r="B22" s="167" t="s">
        <v>119</v>
      </c>
      <c r="C22" s="168"/>
      <c r="D22" s="33"/>
      <c r="E22" s="22">
        <f>D23+D24+D31+D40+D41+D42+D43+D47+D48</f>
        <v>28</v>
      </c>
    </row>
    <row r="23" spans="1:5" ht="35.1" customHeight="1">
      <c r="A23" s="20" t="s">
        <v>81</v>
      </c>
      <c r="B23" s="12" t="s">
        <v>32</v>
      </c>
      <c r="C23" s="7" t="s">
        <v>18</v>
      </c>
      <c r="D23" s="7">
        <f>E23</f>
        <v>3</v>
      </c>
      <c r="E23" s="21">
        <v>3</v>
      </c>
    </row>
    <row r="24" spans="1:5" ht="15.95" customHeight="1">
      <c r="A24" s="159" t="s">
        <v>82</v>
      </c>
      <c r="B24" s="4" t="s">
        <v>33</v>
      </c>
      <c r="C24" s="175" t="s">
        <v>18</v>
      </c>
      <c r="D24" s="162">
        <f>E24+E25+E26+E27+E28+E29+E30</f>
        <v>5</v>
      </c>
      <c r="E24" s="18">
        <v>1</v>
      </c>
    </row>
    <row r="25" spans="1:5" ht="15.95" customHeight="1">
      <c r="A25" s="160"/>
      <c r="B25" s="4" t="s">
        <v>34</v>
      </c>
      <c r="C25" s="175"/>
      <c r="D25" s="163"/>
      <c r="E25" s="18">
        <v>0.5</v>
      </c>
    </row>
    <row r="26" spans="1:5" ht="15.95" customHeight="1">
      <c r="A26" s="160"/>
      <c r="B26" s="4" t="s">
        <v>35</v>
      </c>
      <c r="C26" s="175"/>
      <c r="D26" s="163"/>
      <c r="E26" s="23">
        <v>0.5</v>
      </c>
    </row>
    <row r="27" spans="1:5" ht="15.95" customHeight="1">
      <c r="A27" s="160"/>
      <c r="B27" s="4" t="s">
        <v>36</v>
      </c>
      <c r="C27" s="175"/>
      <c r="D27" s="163"/>
      <c r="E27" s="24">
        <v>1</v>
      </c>
    </row>
    <row r="28" spans="1:5" ht="15.95" customHeight="1">
      <c r="A28" s="160"/>
      <c r="B28" s="4" t="s">
        <v>37</v>
      </c>
      <c r="C28" s="175"/>
      <c r="D28" s="163"/>
      <c r="E28" s="24">
        <v>0.5</v>
      </c>
    </row>
    <row r="29" spans="1:5" ht="15.95" customHeight="1">
      <c r="A29" s="160"/>
      <c r="B29" s="4" t="s">
        <v>38</v>
      </c>
      <c r="C29" s="175"/>
      <c r="D29" s="163"/>
      <c r="E29" s="24">
        <v>0.5</v>
      </c>
    </row>
    <row r="30" spans="1:5" ht="35.1" customHeight="1">
      <c r="A30" s="161"/>
      <c r="B30" s="4" t="s">
        <v>39</v>
      </c>
      <c r="C30" s="175"/>
      <c r="D30" s="164"/>
      <c r="E30" s="24">
        <v>1</v>
      </c>
    </row>
    <row r="31" spans="1:5" ht="35.1" customHeight="1">
      <c r="A31" s="159" t="s">
        <v>83</v>
      </c>
      <c r="B31" s="4" t="s">
        <v>40</v>
      </c>
      <c r="C31" s="175" t="s">
        <v>18</v>
      </c>
      <c r="D31" s="162">
        <f>E31+E32+E33+E34+E35+E36+E37+E38+E39</f>
        <v>5</v>
      </c>
      <c r="E31" s="18">
        <v>0.5</v>
      </c>
    </row>
    <row r="32" spans="1:5" ht="15.95" customHeight="1">
      <c r="A32" s="160"/>
      <c r="B32" s="4" t="s">
        <v>41</v>
      </c>
      <c r="C32" s="175"/>
      <c r="D32" s="163"/>
      <c r="E32" s="18">
        <v>0.5</v>
      </c>
    </row>
    <row r="33" spans="1:5" ht="15.95" customHeight="1">
      <c r="A33" s="160"/>
      <c r="B33" s="4" t="s">
        <v>42</v>
      </c>
      <c r="C33" s="175"/>
      <c r="D33" s="163"/>
      <c r="E33" s="18">
        <v>0.5</v>
      </c>
    </row>
    <row r="34" spans="1:5" ht="15.75" customHeight="1">
      <c r="A34" s="160"/>
      <c r="B34" s="4" t="s">
        <v>43</v>
      </c>
      <c r="C34" s="175"/>
      <c r="D34" s="163"/>
      <c r="E34" s="18">
        <v>0.5</v>
      </c>
    </row>
    <row r="35" spans="1:5" ht="15.95" customHeight="1">
      <c r="A35" s="160"/>
      <c r="B35" s="4" t="s">
        <v>44</v>
      </c>
      <c r="C35" s="175"/>
      <c r="D35" s="163"/>
      <c r="E35" s="18">
        <v>0.5</v>
      </c>
    </row>
    <row r="36" spans="1:5" ht="15.95" customHeight="1">
      <c r="A36" s="160"/>
      <c r="B36" s="4" t="s">
        <v>45</v>
      </c>
      <c r="C36" s="175"/>
      <c r="D36" s="163"/>
      <c r="E36" s="18">
        <v>0.5</v>
      </c>
    </row>
    <row r="37" spans="1:5" ht="35.1" customHeight="1">
      <c r="A37" s="160"/>
      <c r="B37" s="4" t="s">
        <v>46</v>
      </c>
      <c r="C37" s="175"/>
      <c r="D37" s="163"/>
      <c r="E37" s="18">
        <v>0.5</v>
      </c>
    </row>
    <row r="38" spans="1:5" ht="15.95" customHeight="1">
      <c r="A38" s="160"/>
      <c r="B38" s="4" t="s">
        <v>47</v>
      </c>
      <c r="C38" s="175"/>
      <c r="D38" s="163"/>
      <c r="E38" s="18">
        <v>0.5</v>
      </c>
    </row>
    <row r="39" spans="1:5" ht="50.1" customHeight="1">
      <c r="A39" s="161"/>
      <c r="B39" s="4" t="s">
        <v>48</v>
      </c>
      <c r="C39" s="175"/>
      <c r="D39" s="164"/>
      <c r="E39" s="24">
        <v>1</v>
      </c>
    </row>
    <row r="40" spans="1:5" ht="50.1" hidden="1" customHeight="1">
      <c r="A40" s="25" t="s">
        <v>99</v>
      </c>
      <c r="B40" s="12" t="s">
        <v>100</v>
      </c>
      <c r="C40" s="7" t="s">
        <v>101</v>
      </c>
      <c r="D40" s="7">
        <f>E40</f>
        <v>0</v>
      </c>
      <c r="E40" s="21"/>
    </row>
    <row r="41" spans="1:5" ht="50.1" customHeight="1">
      <c r="A41" s="20" t="s">
        <v>84</v>
      </c>
      <c r="B41" s="12" t="s">
        <v>49</v>
      </c>
      <c r="C41" s="7" t="s">
        <v>50</v>
      </c>
      <c r="D41" s="7">
        <f>E41</f>
        <v>6</v>
      </c>
      <c r="E41" s="21">
        <v>6</v>
      </c>
    </row>
    <row r="42" spans="1:5" ht="30" customHeight="1">
      <c r="A42" s="20" t="s">
        <v>85</v>
      </c>
      <c r="B42" s="12" t="s">
        <v>51</v>
      </c>
      <c r="C42" s="7" t="s">
        <v>18</v>
      </c>
      <c r="D42" s="7">
        <f>E42</f>
        <v>3</v>
      </c>
      <c r="E42" s="21">
        <v>3</v>
      </c>
    </row>
    <row r="43" spans="1:5" ht="15.95" customHeight="1">
      <c r="A43" s="159" t="s">
        <v>86</v>
      </c>
      <c r="B43" s="4" t="s">
        <v>52</v>
      </c>
      <c r="C43" s="175" t="s">
        <v>18</v>
      </c>
      <c r="D43" s="162">
        <f>E43+E44+E45+E46</f>
        <v>3</v>
      </c>
      <c r="E43" s="18">
        <v>2</v>
      </c>
    </row>
    <row r="44" spans="1:5" ht="35.1" customHeight="1">
      <c r="A44" s="160"/>
      <c r="B44" s="4" t="s">
        <v>53</v>
      </c>
      <c r="C44" s="175"/>
      <c r="D44" s="163"/>
      <c r="E44" s="18">
        <v>1</v>
      </c>
    </row>
    <row r="45" spans="1:5" ht="15.95" customHeight="1">
      <c r="A45" s="160"/>
      <c r="B45" s="4" t="s">
        <v>54</v>
      </c>
      <c r="C45" s="175"/>
      <c r="D45" s="163"/>
      <c r="E45" s="18">
        <v>0</v>
      </c>
    </row>
    <row r="46" spans="1:5" ht="15.95" customHeight="1">
      <c r="A46" s="161"/>
      <c r="B46" s="4" t="s">
        <v>55</v>
      </c>
      <c r="C46" s="175"/>
      <c r="D46" s="164"/>
      <c r="E46" s="18">
        <v>0</v>
      </c>
    </row>
    <row r="47" spans="1:5" ht="50.1" customHeight="1">
      <c r="A47" s="20" t="s">
        <v>105</v>
      </c>
      <c r="B47" s="6" t="s">
        <v>56</v>
      </c>
      <c r="C47" s="7" t="s">
        <v>18</v>
      </c>
      <c r="D47" s="7">
        <f>E47</f>
        <v>3</v>
      </c>
      <c r="E47" s="21">
        <v>3</v>
      </c>
    </row>
    <row r="48" spans="1:5" ht="38.25" hidden="1" customHeight="1">
      <c r="A48" s="20" t="s">
        <v>106</v>
      </c>
      <c r="B48" s="6" t="s">
        <v>107</v>
      </c>
      <c r="C48" s="7" t="s">
        <v>50</v>
      </c>
      <c r="D48" s="7">
        <f>E48</f>
        <v>0</v>
      </c>
      <c r="E48" s="21"/>
    </row>
    <row r="49" spans="1:5" ht="24.95" customHeight="1">
      <c r="A49" s="17">
        <v>3</v>
      </c>
      <c r="B49" s="165" t="s">
        <v>120</v>
      </c>
      <c r="C49" s="166"/>
      <c r="D49" s="34"/>
      <c r="E49" s="22">
        <f>D50+D51+D52</f>
        <v>11</v>
      </c>
    </row>
    <row r="50" spans="1:5" ht="30" customHeight="1">
      <c r="A50" s="20" t="s">
        <v>87</v>
      </c>
      <c r="B50" s="13" t="s">
        <v>57</v>
      </c>
      <c r="C50" s="7" t="s">
        <v>24</v>
      </c>
      <c r="D50" s="7">
        <f>E50</f>
        <v>6</v>
      </c>
      <c r="E50" s="21">
        <v>6</v>
      </c>
    </row>
    <row r="51" spans="1:5" ht="30" hidden="1" customHeight="1">
      <c r="A51" s="20" t="s">
        <v>108</v>
      </c>
      <c r="B51" s="13" t="s">
        <v>109</v>
      </c>
      <c r="C51" s="7" t="s">
        <v>24</v>
      </c>
      <c r="D51" s="7">
        <f>E51</f>
        <v>0</v>
      </c>
      <c r="E51" s="21"/>
    </row>
    <row r="52" spans="1:5" ht="30" customHeight="1">
      <c r="A52" s="20" t="s">
        <v>88</v>
      </c>
      <c r="B52" s="12" t="s">
        <v>58</v>
      </c>
      <c r="C52" s="7" t="s">
        <v>24</v>
      </c>
      <c r="D52" s="7">
        <f>E52</f>
        <v>5</v>
      </c>
      <c r="E52" s="21">
        <v>5</v>
      </c>
    </row>
    <row r="53" spans="1:5" ht="35.1" customHeight="1">
      <c r="A53" s="17">
        <v>4</v>
      </c>
      <c r="B53" s="165" t="s">
        <v>59</v>
      </c>
      <c r="C53" s="166"/>
      <c r="D53" s="34"/>
      <c r="E53" s="22">
        <f>D54+D55</f>
        <v>11.5</v>
      </c>
    </row>
    <row r="54" spans="1:5" ht="35.1" customHeight="1">
      <c r="A54" s="20" t="s">
        <v>89</v>
      </c>
      <c r="B54" s="12" t="s">
        <v>60</v>
      </c>
      <c r="C54" s="7" t="s">
        <v>24</v>
      </c>
      <c r="D54" s="7">
        <f>E54</f>
        <v>6</v>
      </c>
      <c r="E54" s="21">
        <v>6</v>
      </c>
    </row>
    <row r="55" spans="1:5" ht="50.1" customHeight="1">
      <c r="A55" s="159" t="s">
        <v>90</v>
      </c>
      <c r="B55" s="4" t="s">
        <v>61</v>
      </c>
      <c r="C55" s="175" t="s">
        <v>24</v>
      </c>
      <c r="D55" s="162">
        <f>E55+E56+E57+E58+E59+E60</f>
        <v>5.5</v>
      </c>
      <c r="E55" s="18">
        <v>0.5</v>
      </c>
    </row>
    <row r="56" spans="1:5" ht="35.1" customHeight="1">
      <c r="A56" s="160"/>
      <c r="B56" s="4" t="s">
        <v>62</v>
      </c>
      <c r="C56" s="175"/>
      <c r="D56" s="163"/>
      <c r="E56" s="18">
        <v>1</v>
      </c>
    </row>
    <row r="57" spans="1:5" ht="15.95" customHeight="1">
      <c r="A57" s="160"/>
      <c r="B57" s="4" t="s">
        <v>63</v>
      </c>
      <c r="C57" s="175"/>
      <c r="D57" s="163"/>
      <c r="E57" s="18">
        <v>1</v>
      </c>
    </row>
    <row r="58" spans="1:5" ht="35.1" customHeight="1">
      <c r="A58" s="160"/>
      <c r="B58" s="4" t="s">
        <v>64</v>
      </c>
      <c r="C58" s="175"/>
      <c r="D58" s="163"/>
      <c r="E58" s="18">
        <v>1</v>
      </c>
    </row>
    <row r="59" spans="1:5" ht="35.1" customHeight="1">
      <c r="A59" s="160"/>
      <c r="B59" s="4" t="s">
        <v>65</v>
      </c>
      <c r="C59" s="175"/>
      <c r="D59" s="163"/>
      <c r="E59" s="18">
        <v>2</v>
      </c>
    </row>
    <row r="60" spans="1:5" ht="43.5" customHeight="1">
      <c r="A60" s="161"/>
      <c r="B60" s="4" t="s">
        <v>66</v>
      </c>
      <c r="C60" s="175"/>
      <c r="D60" s="164"/>
      <c r="E60" s="18">
        <v>0</v>
      </c>
    </row>
    <row r="61" spans="1:5" ht="35.1" customHeight="1">
      <c r="A61" s="17">
        <v>5</v>
      </c>
      <c r="B61" s="11" t="s">
        <v>121</v>
      </c>
      <c r="C61" s="32"/>
      <c r="D61" s="32"/>
      <c r="E61" s="22">
        <f>D62+D64+D70+D71+D72+D73+D74</f>
        <v>15</v>
      </c>
    </row>
    <row r="62" spans="1:5" ht="35.1" customHeight="1">
      <c r="A62" s="20" t="s">
        <v>91</v>
      </c>
      <c r="B62" s="12" t="s">
        <v>67</v>
      </c>
      <c r="C62" s="7" t="s">
        <v>18</v>
      </c>
      <c r="D62" s="7">
        <f>E62</f>
        <v>3</v>
      </c>
      <c r="E62" s="21">
        <v>3</v>
      </c>
    </row>
    <row r="63" spans="1:5" ht="114.95" customHeight="1">
      <c r="A63" s="159" t="s">
        <v>104</v>
      </c>
      <c r="B63" s="35" t="s">
        <v>68</v>
      </c>
      <c r="C63" s="175" t="s">
        <v>69</v>
      </c>
      <c r="D63" s="3"/>
      <c r="E63" s="18"/>
    </row>
    <row r="64" spans="1:5" ht="35.1" customHeight="1">
      <c r="A64" s="160"/>
      <c r="B64" s="4" t="s">
        <v>70</v>
      </c>
      <c r="C64" s="175"/>
      <c r="D64" s="162">
        <f>E64+E65+E66+E67+E68+E69</f>
        <v>6</v>
      </c>
      <c r="E64" s="18">
        <v>1</v>
      </c>
    </row>
    <row r="65" spans="1:5" ht="35.1" customHeight="1">
      <c r="A65" s="160"/>
      <c r="B65" s="5" t="s">
        <v>71</v>
      </c>
      <c r="C65" s="175"/>
      <c r="D65" s="163"/>
      <c r="E65" s="18">
        <v>1</v>
      </c>
    </row>
    <row r="66" spans="1:5" ht="24.95" customHeight="1">
      <c r="A66" s="160"/>
      <c r="B66" s="4" t="s">
        <v>72</v>
      </c>
      <c r="C66" s="175"/>
      <c r="D66" s="163"/>
      <c r="E66" s="18">
        <v>1</v>
      </c>
    </row>
    <row r="67" spans="1:5" ht="35.1" customHeight="1">
      <c r="A67" s="160"/>
      <c r="B67" s="4" t="s">
        <v>73</v>
      </c>
      <c r="C67" s="175"/>
      <c r="D67" s="163"/>
      <c r="E67" s="18">
        <v>1</v>
      </c>
    </row>
    <row r="68" spans="1:5" ht="15.95" customHeight="1">
      <c r="A68" s="160"/>
      <c r="B68" s="5" t="s">
        <v>74</v>
      </c>
      <c r="C68" s="175"/>
      <c r="D68" s="163"/>
      <c r="E68" s="18">
        <v>1</v>
      </c>
    </row>
    <row r="69" spans="1:5" ht="35.1" customHeight="1">
      <c r="A69" s="161"/>
      <c r="B69" s="5" t="s">
        <v>75</v>
      </c>
      <c r="C69" s="175"/>
      <c r="D69" s="164"/>
      <c r="E69" s="56">
        <v>1</v>
      </c>
    </row>
    <row r="70" spans="1:5" ht="30" hidden="1" customHeight="1">
      <c r="A70" s="25" t="s">
        <v>103</v>
      </c>
      <c r="B70" s="14" t="s">
        <v>112</v>
      </c>
      <c r="C70" s="7" t="s">
        <v>117</v>
      </c>
      <c r="D70" s="7">
        <f>E70</f>
        <v>0</v>
      </c>
      <c r="E70" s="21"/>
    </row>
    <row r="71" spans="1:5" ht="30" hidden="1" customHeight="1">
      <c r="A71" s="25" t="s">
        <v>102</v>
      </c>
      <c r="B71" s="14" t="s">
        <v>113</v>
      </c>
      <c r="C71" s="7" t="s">
        <v>116</v>
      </c>
      <c r="D71" s="7">
        <f>E71</f>
        <v>0</v>
      </c>
      <c r="E71" s="21"/>
    </row>
    <row r="72" spans="1:5" ht="30" customHeight="1">
      <c r="A72" s="20" t="s">
        <v>92</v>
      </c>
      <c r="B72" s="12" t="s">
        <v>76</v>
      </c>
      <c r="C72" s="7" t="s">
        <v>77</v>
      </c>
      <c r="D72" s="7">
        <f>E72</f>
        <v>6</v>
      </c>
      <c r="E72" s="21">
        <v>6</v>
      </c>
    </row>
    <row r="73" spans="1:5" ht="30" hidden="1" customHeight="1">
      <c r="A73" s="20" t="s">
        <v>110</v>
      </c>
      <c r="B73" s="12" t="s">
        <v>114</v>
      </c>
      <c r="C73" s="7" t="s">
        <v>50</v>
      </c>
      <c r="D73" s="7">
        <f>E73</f>
        <v>0</v>
      </c>
      <c r="E73" s="21"/>
    </row>
    <row r="74" spans="1:5" ht="30" hidden="1" customHeight="1">
      <c r="A74" s="20" t="s">
        <v>111</v>
      </c>
      <c r="B74" s="12" t="s">
        <v>115</v>
      </c>
      <c r="C74" s="7" t="s">
        <v>77</v>
      </c>
      <c r="D74" s="7">
        <f>E74</f>
        <v>0</v>
      </c>
      <c r="E74" s="21"/>
    </row>
    <row r="75" spans="1:5" ht="24.95" customHeight="1" thickBot="1">
      <c r="A75" s="28"/>
      <c r="B75" s="29" t="s">
        <v>78</v>
      </c>
      <c r="C75" s="30"/>
      <c r="D75" s="30"/>
      <c r="E75" s="31">
        <f>D5+E22+E49+E53+E61</f>
        <v>77.5</v>
      </c>
    </row>
    <row r="78" spans="1:5" ht="31.5">
      <c r="B78" s="98" t="s">
        <v>233</v>
      </c>
    </row>
    <row r="80" spans="1:5" ht="299.25">
      <c r="B80" s="119" t="s">
        <v>421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6" orientation="portrait" verticalDpi="0"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8.85546875" customWidth="1"/>
    <col min="2" max="2" width="69.28515625" customWidth="1"/>
    <col min="3" max="3" width="12" customWidth="1"/>
    <col min="4" max="4" width="6.28515625" customWidth="1"/>
    <col min="5" max="5" width="5.28515625" style="39" customWidth="1"/>
    <col min="6" max="6" width="4.42578125" style="55" customWidth="1"/>
  </cols>
  <sheetData>
    <row r="2" spans="1:9" ht="39" customHeight="1">
      <c r="B2" s="169" t="s">
        <v>152</v>
      </c>
      <c r="C2" s="169"/>
    </row>
    <row r="3" spans="1:9" ht="13.5" thickBot="1"/>
    <row r="4" spans="1:9" ht="63">
      <c r="A4" s="15" t="s">
        <v>13</v>
      </c>
      <c r="B4" s="16" t="s">
        <v>14</v>
      </c>
      <c r="C4" s="16" t="s">
        <v>15</v>
      </c>
      <c r="D4" s="170" t="s">
        <v>16</v>
      </c>
      <c r="E4" s="171"/>
    </row>
    <row r="5" spans="1:9" ht="30" customHeight="1">
      <c r="A5" s="17">
        <v>1</v>
      </c>
      <c r="B5" s="167" t="s">
        <v>118</v>
      </c>
      <c r="C5" s="172"/>
      <c r="D5" s="173">
        <f>D6+D12+D19+D20+D21</f>
        <v>12</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8.5" customHeight="1">
      <c r="A22" s="17">
        <v>2</v>
      </c>
      <c r="B22" s="167" t="s">
        <v>119</v>
      </c>
      <c r="C22" s="168"/>
      <c r="D22" s="33"/>
      <c r="E22" s="22">
        <f>D23+D24+D31+D40+D41+D42+D43+D47+D48</f>
        <v>26</v>
      </c>
    </row>
    <row r="23" spans="1:5" ht="31.5">
      <c r="A23" s="65" t="s">
        <v>81</v>
      </c>
      <c r="B23" s="66" t="s">
        <v>32</v>
      </c>
      <c r="C23" s="67" t="s">
        <v>18</v>
      </c>
      <c r="D23" s="67">
        <f>E23</f>
        <v>5</v>
      </c>
      <c r="E23" s="68">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65" t="s">
        <v>84</v>
      </c>
      <c r="B41" s="66" t="s">
        <v>49</v>
      </c>
      <c r="C41" s="67" t="s">
        <v>50</v>
      </c>
      <c r="D41" s="67">
        <f>E41</f>
        <v>0</v>
      </c>
      <c r="E41" s="68">
        <v>0</v>
      </c>
    </row>
    <row r="42" spans="1:5" ht="31.5">
      <c r="A42" s="65" t="s">
        <v>85</v>
      </c>
      <c r="B42" s="66" t="s">
        <v>51</v>
      </c>
      <c r="C42" s="67" t="s">
        <v>18</v>
      </c>
      <c r="D42" s="67">
        <f>E42</f>
        <v>5</v>
      </c>
      <c r="E42" s="68">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65" t="s">
        <v>105</v>
      </c>
      <c r="B47" s="69" t="s">
        <v>56</v>
      </c>
      <c r="C47" s="67" t="s">
        <v>18</v>
      </c>
      <c r="D47" s="67">
        <f>E47</f>
        <v>5</v>
      </c>
      <c r="E47" s="68">
        <v>5</v>
      </c>
    </row>
    <row r="48" spans="1:5" ht="31.5" hidden="1">
      <c r="A48" s="20" t="s">
        <v>106</v>
      </c>
      <c r="B48" s="6" t="s">
        <v>107</v>
      </c>
      <c r="C48" s="7" t="s">
        <v>50</v>
      </c>
      <c r="D48" s="7">
        <f>E48</f>
        <v>0</v>
      </c>
      <c r="E48" s="21"/>
    </row>
    <row r="49" spans="1:5" ht="15.75">
      <c r="A49" s="17">
        <v>3</v>
      </c>
      <c r="B49" s="165" t="s">
        <v>120</v>
      </c>
      <c r="C49" s="166"/>
      <c r="D49" s="34"/>
      <c r="E49" s="22">
        <f>D50+D51+D52</f>
        <v>14</v>
      </c>
    </row>
    <row r="50" spans="1:5" ht="31.5">
      <c r="A50" s="65" t="s">
        <v>87</v>
      </c>
      <c r="B50" s="70" t="s">
        <v>57</v>
      </c>
      <c r="C50" s="67" t="s">
        <v>24</v>
      </c>
      <c r="D50" s="67">
        <f>E50</f>
        <v>7</v>
      </c>
      <c r="E50" s="68">
        <v>7</v>
      </c>
    </row>
    <row r="51" spans="1:5" ht="31.5" hidden="1">
      <c r="A51" s="65" t="s">
        <v>108</v>
      </c>
      <c r="B51" s="70" t="s">
        <v>109</v>
      </c>
      <c r="C51" s="67" t="s">
        <v>24</v>
      </c>
      <c r="D51" s="67">
        <f>E51</f>
        <v>0</v>
      </c>
      <c r="E51" s="68"/>
    </row>
    <row r="52" spans="1:5" ht="31.5">
      <c r="A52" s="65" t="s">
        <v>88</v>
      </c>
      <c r="B52" s="66" t="s">
        <v>58</v>
      </c>
      <c r="C52" s="67" t="s">
        <v>24</v>
      </c>
      <c r="D52" s="67">
        <f>E52</f>
        <v>7</v>
      </c>
      <c r="E52" s="68">
        <v>7</v>
      </c>
    </row>
    <row r="53" spans="1:5" ht="15.75">
      <c r="A53" s="17">
        <v>4</v>
      </c>
      <c r="B53" s="165" t="s">
        <v>59</v>
      </c>
      <c r="C53" s="166"/>
      <c r="D53" s="34"/>
      <c r="E53" s="22">
        <f>D54+D55</f>
        <v>12.5</v>
      </c>
    </row>
    <row r="54" spans="1:5" ht="31.5">
      <c r="A54" s="65" t="s">
        <v>89</v>
      </c>
      <c r="B54" s="66" t="s">
        <v>60</v>
      </c>
      <c r="C54" s="67" t="s">
        <v>24</v>
      </c>
      <c r="D54" s="67">
        <f>E54</f>
        <v>7</v>
      </c>
      <c r="E54" s="68">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32"/>
      <c r="D61" s="32"/>
      <c r="E61" s="22">
        <f>D62+D64+D70+D71+D72+D73+D74</f>
        <v>20</v>
      </c>
    </row>
    <row r="62" spans="1:5" ht="31.5">
      <c r="A62" s="65" t="s">
        <v>91</v>
      </c>
      <c r="B62" s="66" t="s">
        <v>67</v>
      </c>
      <c r="C62" s="67" t="s">
        <v>18</v>
      </c>
      <c r="D62" s="67">
        <f>E62</f>
        <v>5</v>
      </c>
      <c r="E62" s="68">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65" t="s">
        <v>92</v>
      </c>
      <c r="B72" s="66" t="s">
        <v>76</v>
      </c>
      <c r="C72" s="67" t="s">
        <v>77</v>
      </c>
      <c r="D72" s="67">
        <f>E72</f>
        <v>10</v>
      </c>
      <c r="E72" s="68">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31">
        <f>D5+E22+E49+E53+E61</f>
        <v>84.5</v>
      </c>
    </row>
    <row r="78" spans="1:5" ht="15.75">
      <c r="B78" s="122" t="s">
        <v>233</v>
      </c>
      <c r="C78" s="122"/>
    </row>
    <row r="80" spans="1:5" ht="208.5" customHeight="1">
      <c r="A80" s="119"/>
      <c r="B80" s="178" t="s">
        <v>422</v>
      </c>
      <c r="C80" s="178"/>
      <c r="D80" s="119"/>
      <c r="E80" s="119"/>
    </row>
  </sheetData>
  <mergeCells count="29">
    <mergeCell ref="B80:C80"/>
    <mergeCell ref="D55:D60"/>
    <mergeCell ref="D4:E4"/>
    <mergeCell ref="B5:C5"/>
    <mergeCell ref="D5:E5"/>
    <mergeCell ref="B53:C53"/>
    <mergeCell ref="C24:C30"/>
    <mergeCell ref="D24:D30"/>
    <mergeCell ref="A43:A46"/>
    <mergeCell ref="C43:C46"/>
    <mergeCell ref="D43:D46"/>
    <mergeCell ref="B2:C2"/>
    <mergeCell ref="B49:C49"/>
    <mergeCell ref="A6:A10"/>
    <mergeCell ref="C6:C10"/>
    <mergeCell ref="D6:D10"/>
    <mergeCell ref="A31:A39"/>
    <mergeCell ref="C31:C39"/>
    <mergeCell ref="D31:D39"/>
    <mergeCell ref="A11:A18"/>
    <mergeCell ref="C11:C18"/>
    <mergeCell ref="D12:D18"/>
    <mergeCell ref="B22:C22"/>
    <mergeCell ref="A24:A30"/>
    <mergeCell ref="A63:A69"/>
    <mergeCell ref="C63:C69"/>
    <mergeCell ref="D64:D69"/>
    <mergeCell ref="A55:A60"/>
    <mergeCell ref="C55:C60"/>
  </mergeCells>
  <pageMargins left="0" right="0" top="0" bottom="0" header="0" footer="0"/>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5.7109375" customWidth="1"/>
    <col min="6" max="6" width="4.42578125" style="55" customWidth="1"/>
  </cols>
  <sheetData>
    <row r="2" spans="1:9" ht="60" customHeight="1">
      <c r="B2" s="169" t="s">
        <v>153</v>
      </c>
      <c r="C2" s="169"/>
    </row>
    <row r="3" spans="1:9" ht="13.5" thickBot="1"/>
    <row r="4" spans="1:9" ht="47.25">
      <c r="A4" s="15" t="s">
        <v>13</v>
      </c>
      <c r="B4" s="16" t="s">
        <v>14</v>
      </c>
      <c r="C4" s="16" t="s">
        <v>15</v>
      </c>
      <c r="D4" s="170" t="s">
        <v>16</v>
      </c>
      <c r="E4" s="171"/>
    </row>
    <row r="5" spans="1:9" ht="15.75">
      <c r="A5" s="17">
        <v>1</v>
      </c>
      <c r="B5" s="167" t="s">
        <v>160</v>
      </c>
      <c r="C5" s="172"/>
      <c r="D5" s="173">
        <f>D6+D12+D19+D20+D21</f>
        <v>15</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161</v>
      </c>
      <c r="C22" s="168"/>
      <c r="D22" s="79"/>
      <c r="E22" s="22">
        <f>D23+D24+D31+D40+D41+D42+D43+D47+D48</f>
        <v>24.5</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6"/>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0</v>
      </c>
      <c r="E47" s="21">
        <v>0</v>
      </c>
    </row>
    <row r="48" spans="1:5" ht="31.5" hidden="1">
      <c r="A48" s="20" t="s">
        <v>106</v>
      </c>
      <c r="B48" s="6" t="s">
        <v>107</v>
      </c>
      <c r="C48" s="7" t="s">
        <v>50</v>
      </c>
      <c r="D48" s="7">
        <f>E48</f>
        <v>0</v>
      </c>
      <c r="E48" s="26"/>
    </row>
    <row r="49" spans="1:5" ht="15.75">
      <c r="A49" s="17">
        <v>3</v>
      </c>
      <c r="B49" s="165" t="s">
        <v>120</v>
      </c>
      <c r="C49" s="166"/>
      <c r="D49" s="34"/>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0" customHeight="1">
      <c r="A53" s="17">
        <v>4</v>
      </c>
      <c r="B53" s="165" t="s">
        <v>59</v>
      </c>
      <c r="C53" s="166"/>
      <c r="D53" s="34"/>
      <c r="E53" s="27">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162</v>
      </c>
      <c r="C61" s="32"/>
      <c r="D61" s="32"/>
      <c r="E61" s="22">
        <f>D62+D64+D70+D71+D72+D73+D74</f>
        <v>16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57">
        <f>D5+E22+E49+E53+E61</f>
        <v>82</v>
      </c>
    </row>
    <row r="78" spans="1:5" ht="31.5">
      <c r="B78" s="98" t="s">
        <v>233</v>
      </c>
    </row>
    <row r="80" spans="1:5" ht="267.75">
      <c r="B80" s="119" t="s">
        <v>423</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2" orientation="portrait" verticalDpi="0" r:id="rId1"/>
</worksheet>
</file>

<file path=xl/worksheets/sheet10.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7109375" customWidth="1"/>
    <col min="3" max="3" width="13.28515625" customWidth="1"/>
    <col min="4" max="4" width="6.28515625" customWidth="1"/>
    <col min="5" max="5" width="5.42578125" style="39" customWidth="1"/>
    <col min="6" max="6" width="4.42578125" style="55" customWidth="1"/>
  </cols>
  <sheetData>
    <row r="2" spans="1:9" ht="60" customHeight="1">
      <c r="B2" s="169" t="s">
        <v>169</v>
      </c>
      <c r="C2" s="169"/>
    </row>
    <row r="3" spans="1:9" ht="13.5" thickBot="1"/>
    <row r="4" spans="1:9" ht="47.25">
      <c r="A4" s="15" t="s">
        <v>13</v>
      </c>
      <c r="B4" s="16" t="s">
        <v>14</v>
      </c>
      <c r="C4" s="16" t="s">
        <v>15</v>
      </c>
      <c r="D4" s="170" t="s">
        <v>16</v>
      </c>
      <c r="E4" s="171"/>
    </row>
    <row r="5" spans="1:9" ht="15.75">
      <c r="A5" s="17">
        <v>1</v>
      </c>
      <c r="B5" s="167" t="s">
        <v>118</v>
      </c>
      <c r="C5" s="172"/>
      <c r="D5" s="173">
        <f>D6+D12+D19+D20+D21</f>
        <v>15.5</v>
      </c>
      <c r="E5" s="174"/>
    </row>
    <row r="6" spans="1:9" ht="15.75">
      <c r="A6" s="159" t="s">
        <v>79</v>
      </c>
      <c r="B6" s="4" t="s">
        <v>17</v>
      </c>
      <c r="C6" s="162" t="s">
        <v>18</v>
      </c>
      <c r="D6" s="162">
        <f>E6+E7+E8+E9+E10</f>
        <v>4.5</v>
      </c>
      <c r="E6" s="18">
        <v>1</v>
      </c>
    </row>
    <row r="7" spans="1:9" ht="15.75">
      <c r="A7" s="160"/>
      <c r="B7" s="4" t="s">
        <v>19</v>
      </c>
      <c r="C7" s="163"/>
      <c r="D7" s="163"/>
      <c r="E7" s="18">
        <v>0.5</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6</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4.5" customHeight="1">
      <c r="A22" s="17">
        <v>2</v>
      </c>
      <c r="B22" s="167" t="s">
        <v>119</v>
      </c>
      <c r="C22" s="168"/>
      <c r="D22" s="33"/>
      <c r="E22" s="22">
        <f>D23+D24+D31+D40+D41+D42+D43+D47+D48</f>
        <v>12</v>
      </c>
    </row>
    <row r="23" spans="1:5" ht="31.5">
      <c r="A23" s="20" t="s">
        <v>81</v>
      </c>
      <c r="B23" s="12" t="s">
        <v>32</v>
      </c>
      <c r="C23" s="7" t="s">
        <v>18</v>
      </c>
      <c r="D23" s="7">
        <f>E23</f>
        <v>2</v>
      </c>
      <c r="E23" s="21">
        <v>2</v>
      </c>
    </row>
    <row r="24" spans="1:5" ht="15.75">
      <c r="A24" s="159" t="s">
        <v>82</v>
      </c>
      <c r="B24" s="4" t="s">
        <v>33</v>
      </c>
      <c r="C24" s="162" t="s">
        <v>18</v>
      </c>
      <c r="D24" s="162">
        <f>E24+E25+E26+E27+E28+E29+E30</f>
        <v>0</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3</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5" t="s">
        <v>120</v>
      </c>
      <c r="C49" s="166"/>
      <c r="D49" s="34"/>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34"/>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32"/>
      <c r="D61" s="32"/>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0</v>
      </c>
      <c r="E64" s="18">
        <v>0</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0</v>
      </c>
    </row>
    <row r="68" spans="1:5" ht="15.75">
      <c r="A68" s="160"/>
      <c r="B68" s="5" t="s">
        <v>74</v>
      </c>
      <c r="C68" s="163"/>
      <c r="D68" s="163"/>
      <c r="E68" s="18">
        <v>0</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67</v>
      </c>
    </row>
    <row r="78" spans="1:5" ht="31.5">
      <c r="B78" s="98" t="s">
        <v>233</v>
      </c>
    </row>
    <row r="80" spans="1:5" ht="330.75">
      <c r="B80" s="119" t="s">
        <v>424</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9" orientation="portrait" verticalDpi="0" r:id="rId1"/>
</worksheet>
</file>

<file path=xl/worksheets/sheet11.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42578125" customWidth="1"/>
    <col min="3" max="3" width="14" customWidth="1"/>
    <col min="4" max="4" width="6.28515625" customWidth="1"/>
    <col min="5" max="5" width="5.85546875" style="39" customWidth="1"/>
    <col min="6" max="6" width="4.42578125" style="55" customWidth="1"/>
  </cols>
  <sheetData>
    <row r="2" spans="1:9" ht="60" customHeight="1">
      <c r="B2" s="169" t="s">
        <v>171</v>
      </c>
      <c r="C2" s="169"/>
    </row>
    <row r="3" spans="1:9" ht="13.5" thickBot="1"/>
    <row r="4" spans="1:9" ht="47.25">
      <c r="A4" s="15" t="s">
        <v>13</v>
      </c>
      <c r="B4" s="16" t="s">
        <v>14</v>
      </c>
      <c r="C4" s="16" t="s">
        <v>15</v>
      </c>
      <c r="D4" s="170" t="s">
        <v>16</v>
      </c>
      <c r="E4" s="171"/>
    </row>
    <row r="5" spans="1:9" ht="15.75">
      <c r="A5" s="17">
        <v>1</v>
      </c>
      <c r="B5" s="167" t="s">
        <v>118</v>
      </c>
      <c r="C5" s="172"/>
      <c r="D5" s="173">
        <f>D6+D12+D19+D20+D21</f>
        <v>12</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33"/>
      <c r="E22" s="22">
        <f>D23+D24+D31+D40+D41+D42+D43+D47+D48</f>
        <v>23</v>
      </c>
    </row>
    <row r="23" spans="1:5" ht="31.5">
      <c r="A23" s="20" t="s">
        <v>81</v>
      </c>
      <c r="B23" s="12" t="s">
        <v>32</v>
      </c>
      <c r="C23" s="7" t="s">
        <v>18</v>
      </c>
      <c r="D23" s="7">
        <f>E23</f>
        <v>5</v>
      </c>
      <c r="E23" s="21">
        <v>5</v>
      </c>
    </row>
    <row r="24" spans="1:5" ht="15.75">
      <c r="A24" s="159" t="s">
        <v>82</v>
      </c>
      <c r="B24" s="4" t="s">
        <v>33</v>
      </c>
      <c r="C24" s="162" t="s">
        <v>18</v>
      </c>
      <c r="D24" s="162">
        <f>E24+E25+E26+E27+E28+E29+E30</f>
        <v>2</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34"/>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34"/>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32"/>
      <c r="D61" s="32"/>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31">
        <f>D5+E22+E49+E53+E61</f>
        <v>81.5</v>
      </c>
    </row>
    <row r="78" spans="1:5" ht="31.5">
      <c r="B78" s="98" t="s">
        <v>233</v>
      </c>
    </row>
    <row r="80" spans="1:5" ht="267.75">
      <c r="B80" s="119" t="s">
        <v>425</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5.5703125" customWidth="1"/>
    <col min="6" max="6" width="5.140625" style="55" customWidth="1"/>
  </cols>
  <sheetData>
    <row r="2" spans="1:8" ht="60" customHeight="1">
      <c r="B2" s="169" t="s">
        <v>163</v>
      </c>
      <c r="C2" s="169"/>
      <c r="D2" s="81"/>
      <c r="E2" s="81"/>
    </row>
    <row r="3" spans="1:8" ht="15.75" thickBot="1">
      <c r="B3" s="81"/>
      <c r="C3" s="81"/>
      <c r="D3" s="81"/>
      <c r="E3" s="81"/>
    </row>
    <row r="4" spans="1:8" ht="47.25">
      <c r="A4" s="15" t="s">
        <v>13</v>
      </c>
      <c r="B4" s="16" t="s">
        <v>14</v>
      </c>
      <c r="C4" s="16" t="s">
        <v>15</v>
      </c>
      <c r="D4" s="170" t="s">
        <v>16</v>
      </c>
      <c r="E4" s="171"/>
    </row>
    <row r="5" spans="1:8" ht="15.75">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56">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56">
        <v>1</v>
      </c>
    </row>
    <row r="14" spans="1:8" ht="31.5">
      <c r="A14" s="160"/>
      <c r="B14" s="4" t="s">
        <v>27</v>
      </c>
      <c r="C14" s="163"/>
      <c r="D14" s="163"/>
      <c r="E14" s="56">
        <v>1</v>
      </c>
    </row>
    <row r="15" spans="1:8" ht="31.5">
      <c r="A15" s="160"/>
      <c r="B15" s="4" t="s">
        <v>28</v>
      </c>
      <c r="C15" s="163"/>
      <c r="D15" s="163"/>
      <c r="E15" s="56">
        <v>1</v>
      </c>
    </row>
    <row r="16" spans="1:8" ht="31.5">
      <c r="A16" s="160"/>
      <c r="B16" s="4" t="s">
        <v>29</v>
      </c>
      <c r="C16" s="163"/>
      <c r="D16" s="163"/>
      <c r="E16" s="18">
        <v>1</v>
      </c>
    </row>
    <row r="17" spans="1:5" ht="31.5">
      <c r="A17" s="160"/>
      <c r="B17" s="4" t="s">
        <v>30</v>
      </c>
      <c r="C17" s="163"/>
      <c r="D17" s="163"/>
      <c r="E17" s="56">
        <v>1</v>
      </c>
    </row>
    <row r="18" spans="1:5" ht="31.5">
      <c r="A18" s="161"/>
      <c r="B18" s="4" t="s">
        <v>31</v>
      </c>
      <c r="C18" s="164"/>
      <c r="D18" s="164"/>
      <c r="E18" s="56">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79"/>
      <c r="E22" s="22">
        <f>D23+D24+D31+D40+D41+D42+D43+D47+D48</f>
        <v>19</v>
      </c>
    </row>
    <row r="23" spans="1:5" ht="31.5">
      <c r="A23" s="20" t="s">
        <v>81</v>
      </c>
      <c r="B23" s="12" t="s">
        <v>32</v>
      </c>
      <c r="C23" s="7" t="s">
        <v>18</v>
      </c>
      <c r="D23" s="7">
        <f>E23</f>
        <v>5</v>
      </c>
      <c r="E23" s="21">
        <v>5</v>
      </c>
    </row>
    <row r="24" spans="1:5" ht="15.75">
      <c r="A24" s="159" t="s">
        <v>82</v>
      </c>
      <c r="B24" s="4" t="s">
        <v>33</v>
      </c>
      <c r="C24" s="162" t="s">
        <v>18</v>
      </c>
      <c r="D24" s="162">
        <f>E24+E25+E26+E27+E28+E29+E30</f>
        <v>2</v>
      </c>
      <c r="E24" s="56">
        <v>1</v>
      </c>
    </row>
    <row r="25" spans="1:5" ht="15.75">
      <c r="A25" s="160"/>
      <c r="B25" s="4" t="s">
        <v>34</v>
      </c>
      <c r="C25" s="163"/>
      <c r="D25" s="163"/>
      <c r="E25" s="56">
        <v>0</v>
      </c>
    </row>
    <row r="26" spans="1:5" ht="15.75">
      <c r="A26" s="160"/>
      <c r="B26" s="4" t="s">
        <v>35</v>
      </c>
      <c r="C26" s="163"/>
      <c r="D26" s="163"/>
      <c r="E26" s="56">
        <v>0</v>
      </c>
    </row>
    <row r="27" spans="1:5" ht="15.75">
      <c r="A27" s="160"/>
      <c r="B27" s="4" t="s">
        <v>36</v>
      </c>
      <c r="C27" s="163"/>
      <c r="D27" s="163"/>
      <c r="E27" s="56">
        <v>0</v>
      </c>
    </row>
    <row r="28" spans="1:5" ht="15.75">
      <c r="A28" s="160"/>
      <c r="B28" s="4" t="s">
        <v>37</v>
      </c>
      <c r="C28" s="163"/>
      <c r="D28" s="163"/>
      <c r="E28" s="56">
        <v>0.5</v>
      </c>
    </row>
    <row r="29" spans="1:5" ht="15.75">
      <c r="A29" s="160"/>
      <c r="B29" s="4" t="s">
        <v>38</v>
      </c>
      <c r="C29" s="163"/>
      <c r="D29" s="163"/>
      <c r="E29" s="56">
        <v>0.5</v>
      </c>
    </row>
    <row r="30" spans="1:5" ht="31.5">
      <c r="A30" s="161"/>
      <c r="B30" s="4" t="s">
        <v>39</v>
      </c>
      <c r="C30" s="164"/>
      <c r="D30" s="164"/>
      <c r="E30" s="56">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6"/>
    </row>
    <row r="42" spans="1:5" ht="31.5">
      <c r="A42" s="20" t="s">
        <v>85</v>
      </c>
      <c r="B42" s="12" t="s">
        <v>51</v>
      </c>
      <c r="C42" s="7" t="s">
        <v>18</v>
      </c>
      <c r="D42" s="7">
        <f>E42</f>
        <v>3</v>
      </c>
      <c r="E42" s="26">
        <v>3</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7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78"/>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56">
        <v>0.5</v>
      </c>
    </row>
    <row r="56" spans="1:5" ht="31.5">
      <c r="A56" s="160"/>
      <c r="B56" s="4" t="s">
        <v>62</v>
      </c>
      <c r="C56" s="163"/>
      <c r="D56" s="163"/>
      <c r="E56" s="56">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0"/>
      <c r="D61" s="80"/>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0</v>
      </c>
      <c r="E74" s="21">
        <v>0</v>
      </c>
    </row>
    <row r="75" spans="1:5" ht="16.5" thickBot="1">
      <c r="A75" s="28"/>
      <c r="B75" s="29" t="s">
        <v>78</v>
      </c>
      <c r="C75" s="30"/>
      <c r="D75" s="30"/>
      <c r="E75" s="31">
        <f>D5+E22+E49+E53+E61</f>
        <v>77.5</v>
      </c>
    </row>
    <row r="78" spans="1:5" ht="31.5">
      <c r="B78" s="98" t="s">
        <v>233</v>
      </c>
    </row>
    <row r="80" spans="1:5" ht="204.75">
      <c r="B80" s="119" t="s">
        <v>426</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7109375" customWidth="1"/>
    <col min="6" max="6" width="5" style="55" customWidth="1"/>
  </cols>
  <sheetData>
    <row r="2" spans="1:8" ht="60" customHeight="1">
      <c r="B2" s="169" t="s">
        <v>164</v>
      </c>
      <c r="C2" s="169"/>
    </row>
    <row r="3" spans="1:8" ht="13.5" thickBot="1"/>
    <row r="4" spans="1:8" ht="47.25">
      <c r="A4" s="15" t="s">
        <v>13</v>
      </c>
      <c r="B4" s="16" t="s">
        <v>14</v>
      </c>
      <c r="C4" s="16" t="s">
        <v>15</v>
      </c>
      <c r="D4" s="170" t="s">
        <v>16</v>
      </c>
      <c r="E4" s="171"/>
    </row>
    <row r="5" spans="1:8" ht="15.75">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56">
        <v>1</v>
      </c>
    </row>
    <row r="15" spans="1:8" ht="31.5">
      <c r="A15" s="160"/>
      <c r="B15" s="4" t="s">
        <v>28</v>
      </c>
      <c r="C15" s="163"/>
      <c r="D15" s="163"/>
      <c r="E15" s="56">
        <v>1</v>
      </c>
    </row>
    <row r="16" spans="1:8" ht="31.5">
      <c r="A16" s="160"/>
      <c r="B16" s="4" t="s">
        <v>29</v>
      </c>
      <c r="C16" s="163"/>
      <c r="D16" s="163"/>
      <c r="E16" s="56">
        <v>1</v>
      </c>
    </row>
    <row r="17" spans="1:5" ht="31.5">
      <c r="A17" s="160"/>
      <c r="B17" s="4" t="s">
        <v>30</v>
      </c>
      <c r="C17" s="163"/>
      <c r="D17" s="163"/>
      <c r="E17" s="56">
        <v>1</v>
      </c>
    </row>
    <row r="18" spans="1:5" ht="31.5">
      <c r="A18" s="161"/>
      <c r="B18" s="4" t="s">
        <v>31</v>
      </c>
      <c r="C18" s="164"/>
      <c r="D18" s="164"/>
      <c r="E18" s="56">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33"/>
      <c r="E22" s="22">
        <f>D23+D24+D31+D40+D41+D42+D43+D47+D48</f>
        <v>27</v>
      </c>
    </row>
    <row r="23" spans="1:5" ht="31.5">
      <c r="A23" s="20" t="s">
        <v>81</v>
      </c>
      <c r="B23" s="12" t="s">
        <v>32</v>
      </c>
      <c r="C23" s="7" t="s">
        <v>18</v>
      </c>
      <c r="D23" s="7">
        <f>E23</f>
        <v>3</v>
      </c>
      <c r="E23" s="21">
        <v>3</v>
      </c>
    </row>
    <row r="24" spans="1:5" ht="15.75">
      <c r="A24" s="159" t="s">
        <v>82</v>
      </c>
      <c r="B24" s="4" t="s">
        <v>33</v>
      </c>
      <c r="C24" s="162" t="s">
        <v>18</v>
      </c>
      <c r="D24" s="162">
        <f>E24+E25+E26+E27+E28+E29+E30</f>
        <v>2</v>
      </c>
      <c r="E24" s="18">
        <v>1</v>
      </c>
    </row>
    <row r="25" spans="1:5" ht="15.75">
      <c r="A25" s="160"/>
      <c r="B25" s="4" t="s">
        <v>34</v>
      </c>
      <c r="C25" s="163"/>
      <c r="D25" s="163"/>
      <c r="E25" s="56">
        <v>0</v>
      </c>
    </row>
    <row r="26" spans="1:5" ht="15.75">
      <c r="A26" s="160"/>
      <c r="B26" s="4" t="s">
        <v>35</v>
      </c>
      <c r="C26" s="163"/>
      <c r="D26" s="163"/>
      <c r="E26" s="56">
        <v>0</v>
      </c>
    </row>
    <row r="27" spans="1:5" ht="15.75">
      <c r="A27" s="160"/>
      <c r="B27" s="4" t="s">
        <v>36</v>
      </c>
      <c r="C27" s="163"/>
      <c r="D27" s="163"/>
      <c r="E27" s="56">
        <v>0</v>
      </c>
    </row>
    <row r="28" spans="1:5" ht="15.75">
      <c r="A28" s="160"/>
      <c r="B28" s="4" t="s">
        <v>37</v>
      </c>
      <c r="C28" s="163"/>
      <c r="D28" s="163"/>
      <c r="E28" s="56">
        <v>0.5</v>
      </c>
    </row>
    <row r="29" spans="1:5" ht="15.75">
      <c r="A29" s="160"/>
      <c r="B29" s="4" t="s">
        <v>38</v>
      </c>
      <c r="C29" s="163"/>
      <c r="D29" s="163"/>
      <c r="E29" s="56">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3</v>
      </c>
      <c r="E43" s="56">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34"/>
      <c r="E49" s="27">
        <f>D50+D51+D52</f>
        <v>12</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5</v>
      </c>
      <c r="E52" s="21">
        <v>5</v>
      </c>
    </row>
    <row r="53" spans="1:5" ht="15.75">
      <c r="A53" s="17">
        <v>4</v>
      </c>
      <c r="B53" s="165" t="s">
        <v>59</v>
      </c>
      <c r="C53" s="166"/>
      <c r="D53" s="34"/>
      <c r="E53" s="27">
        <f>D54+D55</f>
        <v>10.5</v>
      </c>
    </row>
    <row r="54" spans="1:5" ht="31.5">
      <c r="A54" s="20" t="s">
        <v>89</v>
      </c>
      <c r="B54" s="12" t="s">
        <v>60</v>
      </c>
      <c r="C54" s="7" t="s">
        <v>24</v>
      </c>
      <c r="D54" s="7">
        <f>E54</f>
        <v>5</v>
      </c>
      <c r="E54" s="21">
        <v>5</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56">
        <v>2</v>
      </c>
    </row>
    <row r="60" spans="1:5" ht="47.25">
      <c r="A60" s="161"/>
      <c r="B60" s="4" t="s">
        <v>66</v>
      </c>
      <c r="C60" s="164"/>
      <c r="D60" s="164"/>
      <c r="E60" s="56">
        <v>0</v>
      </c>
    </row>
    <row r="61" spans="1:5" ht="15.75">
      <c r="A61" s="17">
        <v>5</v>
      </c>
      <c r="B61" s="11" t="s">
        <v>121</v>
      </c>
      <c r="C61" s="32"/>
      <c r="D61" s="32"/>
      <c r="E61" s="22">
        <f>D62+D64+D70+D71+D72+D73+D74</f>
        <v>15</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76.5</v>
      </c>
    </row>
    <row r="78" spans="1:5" ht="31.5">
      <c r="B78" s="98" t="s">
        <v>233</v>
      </c>
    </row>
    <row r="80" spans="1:5" ht="315">
      <c r="B80" s="119" t="s">
        <v>427</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2:H80"/>
  <sheetViews>
    <sheetView topLeftCell="A75" workbookViewId="0">
      <selection activeCell="E80" sqref="E80"/>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165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14</v>
      </c>
      <c r="E5" s="174"/>
    </row>
    <row r="6" spans="1:8" ht="15.75">
      <c r="A6" s="159" t="s">
        <v>79</v>
      </c>
      <c r="B6" s="4" t="s">
        <v>17</v>
      </c>
      <c r="C6" s="162" t="s">
        <v>18</v>
      </c>
      <c r="D6" s="162">
        <f>E6+E7+E8+E9+E10</f>
        <v>5</v>
      </c>
      <c r="E6" s="56">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0</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33"/>
      <c r="E22" s="22">
        <f>D23+D24+D31+D40+D41+D42+D43+D47+D48</f>
        <v>26</v>
      </c>
    </row>
    <row r="23" spans="1:5" ht="31.5">
      <c r="A23" s="20" t="s">
        <v>81</v>
      </c>
      <c r="B23" s="12" t="s">
        <v>32</v>
      </c>
      <c r="C23" s="7" t="s">
        <v>18</v>
      </c>
      <c r="D23" s="7">
        <f>E23</f>
        <v>2</v>
      </c>
      <c r="E23" s="21">
        <v>2</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56">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34"/>
      <c r="E49" s="22">
        <f>D50+D51+D52</f>
        <v>12</v>
      </c>
    </row>
    <row r="50" spans="1:5" ht="31.5">
      <c r="A50" s="20" t="s">
        <v>87</v>
      </c>
      <c r="B50" s="13" t="s">
        <v>57</v>
      </c>
      <c r="C50" s="7" t="s">
        <v>24</v>
      </c>
      <c r="D50" s="7">
        <f>E50</f>
        <v>5</v>
      </c>
      <c r="E50" s="21">
        <v>5</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34"/>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1</v>
      </c>
    </row>
    <row r="56" spans="1:5" ht="31.5">
      <c r="A56" s="160"/>
      <c r="B56" s="4" t="s">
        <v>62</v>
      </c>
      <c r="C56" s="163"/>
      <c r="D56" s="163"/>
      <c r="E56" s="18">
        <v>0</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32"/>
      <c r="D61" s="32"/>
      <c r="E61" s="22">
        <f>D62+D64+D70+D71+D72+D73+D74</f>
        <v>15</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1</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1</v>
      </c>
      <c r="E71" s="21">
        <v>1</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79</v>
      </c>
    </row>
    <row r="78" spans="1:5" ht="31.5">
      <c r="B78" s="98" t="s">
        <v>233</v>
      </c>
    </row>
    <row r="80" spans="1:5" ht="267.75">
      <c r="B80" s="119" t="s">
        <v>428</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85546875" style="39" customWidth="1"/>
    <col min="6" max="6" width="5" style="55" customWidth="1"/>
  </cols>
  <sheetData>
    <row r="2" spans="1:8" ht="60" customHeight="1">
      <c r="B2" s="169" t="s">
        <v>166</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30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93</v>
      </c>
    </row>
    <row r="78" spans="1:5" ht="31.5">
      <c r="B78" s="98" t="s">
        <v>233</v>
      </c>
    </row>
    <row r="80" spans="1:5" ht="283.5">
      <c r="B80" s="119" t="s">
        <v>429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2:H87"/>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179</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ustomHeight="1">
      <c r="A19" s="20" t="s">
        <v>93</v>
      </c>
      <c r="B19" s="6" t="s">
        <v>96</v>
      </c>
      <c r="C19" s="7" t="s">
        <v>18</v>
      </c>
      <c r="D19" s="7">
        <f>E19</f>
        <v>0</v>
      </c>
      <c r="E19" s="21"/>
    </row>
    <row r="20" spans="1:5" ht="31.5" hidden="1" customHeight="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72"/>
      <c r="E22" s="22">
        <f>D23+D24+D31+D40+D41+D42+D43+D47+D48</f>
        <v>17.5</v>
      </c>
    </row>
    <row r="23" spans="1:5" ht="31.5">
      <c r="A23" s="20" t="s">
        <v>81</v>
      </c>
      <c r="B23" s="12" t="s">
        <v>32</v>
      </c>
      <c r="C23" s="7" t="s">
        <v>18</v>
      </c>
      <c r="D23" s="7">
        <f>E23</f>
        <v>3</v>
      </c>
      <c r="E23" s="21">
        <v>3</v>
      </c>
    </row>
    <row r="24" spans="1:5" ht="15.75">
      <c r="A24" s="159" t="s">
        <v>82</v>
      </c>
      <c r="B24" s="4" t="s">
        <v>33</v>
      </c>
      <c r="C24" s="162" t="s">
        <v>18</v>
      </c>
      <c r="D24" s="162">
        <f>E24+E25+E26+E27+E28+E29+E30</f>
        <v>2.5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2</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1</v>
      </c>
    </row>
    <row r="47" spans="1:5" ht="47.25">
      <c r="A47" s="20" t="s">
        <v>105</v>
      </c>
      <c r="B47" s="6" t="s">
        <v>56</v>
      </c>
      <c r="C47" s="7" t="s">
        <v>18</v>
      </c>
      <c r="D47" s="7">
        <f>E47</f>
        <v>0</v>
      </c>
      <c r="E47" s="21">
        <v>0</v>
      </c>
    </row>
    <row r="48" spans="1:5" ht="31.5" hidden="1">
      <c r="A48" s="20" t="s">
        <v>106</v>
      </c>
      <c r="B48" s="6" t="s">
        <v>107</v>
      </c>
      <c r="C48" s="7" t="s">
        <v>50</v>
      </c>
      <c r="D48" s="7">
        <f>E48</f>
        <v>0</v>
      </c>
      <c r="E48" s="21"/>
    </row>
    <row r="49" spans="1:5" ht="24" customHeight="1">
      <c r="A49" s="17">
        <v>3</v>
      </c>
      <c r="B49" s="165" t="s">
        <v>120</v>
      </c>
      <c r="C49" s="166"/>
      <c r="D49" s="73"/>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73"/>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74"/>
      <c r="D61" s="74"/>
      <c r="E61" s="22">
        <f>D62+D64+D70+D71+D72+D73+D74</f>
        <v>24</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78</v>
      </c>
    </row>
    <row r="78" spans="1:5" ht="31.5">
      <c r="B78" s="98" t="s">
        <v>233</v>
      </c>
    </row>
    <row r="80" spans="1:5" ht="236.25">
      <c r="A80" s="101"/>
      <c r="B80" s="102" t="s">
        <v>416</v>
      </c>
      <c r="C80" s="100"/>
    </row>
    <row r="81" spans="1:3" ht="15.75">
      <c r="A81" s="101"/>
      <c r="B81" s="103"/>
      <c r="C81" s="100"/>
    </row>
    <row r="82" spans="1:3" ht="15.75">
      <c r="A82" s="101"/>
      <c r="B82" s="102"/>
      <c r="C82" s="100"/>
    </row>
    <row r="83" spans="1:3" ht="15.75">
      <c r="A83" s="101"/>
      <c r="B83" s="102"/>
      <c r="C83" s="100"/>
    </row>
    <row r="84" spans="1:3" ht="15.75">
      <c r="A84" s="101"/>
      <c r="B84" s="104"/>
      <c r="C84" s="100"/>
    </row>
    <row r="85" spans="1:3" ht="15.75">
      <c r="A85" s="101"/>
      <c r="B85" s="104"/>
      <c r="C85" s="100"/>
    </row>
    <row r="86" spans="1:3" ht="15.75">
      <c r="A86" s="101"/>
      <c r="B86" s="104"/>
      <c r="C86" s="100"/>
    </row>
    <row r="87" spans="1:3">
      <c r="B87" s="100"/>
      <c r="C87" s="100"/>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69.7109375" customWidth="1"/>
    <col min="3" max="3" width="14.5703125" customWidth="1"/>
    <col min="4" max="4" width="6.28515625" customWidth="1"/>
    <col min="5" max="5" width="6.140625" style="39" customWidth="1"/>
    <col min="6" max="6" width="4.85546875" style="55" customWidth="1"/>
  </cols>
  <sheetData>
    <row r="2" spans="1:8" ht="60" customHeight="1">
      <c r="B2" s="169" t="s">
        <v>189</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22.5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10.5</v>
      </c>
    </row>
    <row r="54" spans="1:5" ht="31.5">
      <c r="A54" s="20" t="s">
        <v>89</v>
      </c>
      <c r="B54" s="12" t="s">
        <v>60</v>
      </c>
      <c r="C54" s="7" t="s">
        <v>24</v>
      </c>
      <c r="D54" s="7">
        <f>E54</f>
        <v>7</v>
      </c>
      <c r="E54" s="21">
        <v>7</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23.25" customHeight="1">
      <c r="A61" s="17">
        <v>5</v>
      </c>
      <c r="B61" s="11" t="s">
        <v>121</v>
      </c>
      <c r="C61" s="60"/>
      <c r="D61" s="60"/>
      <c r="E61" s="22">
        <f>D62+D64+D70+D71+D72+D73+D74</f>
        <v>29</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31">
        <f>D5+E22+E49+E53+E61</f>
        <v>88</v>
      </c>
    </row>
    <row r="78" spans="1:5" ht="31.5">
      <c r="B78" s="98" t="s">
        <v>233</v>
      </c>
    </row>
    <row r="80" spans="1:5" ht="330.75">
      <c r="B80" s="119" t="s">
        <v>395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69.85546875" customWidth="1"/>
    <col min="3" max="3" width="13" customWidth="1"/>
    <col min="4" max="4" width="6.28515625" customWidth="1"/>
    <col min="5" max="5" width="6.28515625" style="39" customWidth="1"/>
    <col min="6" max="6" width="5.140625" style="55" customWidth="1"/>
  </cols>
  <sheetData>
    <row r="2" spans="1:8" ht="60" customHeight="1">
      <c r="B2" s="169" t="s">
        <v>172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67" t="s">
        <v>119</v>
      </c>
      <c r="C22" s="168"/>
      <c r="D22" s="59"/>
      <c r="E22" s="22">
        <f>D23+D24+D31+D40+D41+D42+D43+D47+D48</f>
        <v>17.5</v>
      </c>
    </row>
    <row r="23" spans="1:5" ht="31.5">
      <c r="A23" s="20" t="s">
        <v>81</v>
      </c>
      <c r="B23" s="12" t="s">
        <v>32</v>
      </c>
      <c r="C23" s="7" t="s">
        <v>18</v>
      </c>
      <c r="D23" s="7">
        <f>E23</f>
        <v>3</v>
      </c>
      <c r="E23" s="21">
        <v>3</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0.5</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0</v>
      </c>
      <c r="E47" s="21">
        <v>0</v>
      </c>
    </row>
    <row r="48" spans="1:5" ht="31.5" hidden="1">
      <c r="A48" s="20" t="s">
        <v>106</v>
      </c>
      <c r="B48" s="6" t="s">
        <v>107</v>
      </c>
      <c r="C48" s="7" t="s">
        <v>50</v>
      </c>
      <c r="D48" s="7">
        <f>E48</f>
        <v>0</v>
      </c>
      <c r="E48" s="21"/>
    </row>
    <row r="49" spans="1:5" ht="24" customHeight="1">
      <c r="A49" s="17">
        <v>3</v>
      </c>
      <c r="B49" s="165" t="s">
        <v>120</v>
      </c>
      <c r="C49" s="166"/>
      <c r="D49" s="58"/>
      <c r="E49" s="22">
        <f>D50+D51+D52</f>
        <v>3</v>
      </c>
    </row>
    <row r="50" spans="1:5" ht="31.5">
      <c r="A50" s="20" t="s">
        <v>87</v>
      </c>
      <c r="B50" s="13" t="s">
        <v>57</v>
      </c>
      <c r="C50" s="7" t="s">
        <v>24</v>
      </c>
      <c r="D50" s="7">
        <f>E50</f>
        <v>3</v>
      </c>
      <c r="E50" s="21">
        <v>3</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8.5</v>
      </c>
    </row>
    <row r="54" spans="1:5" ht="31.5">
      <c r="A54" s="20" t="s">
        <v>89</v>
      </c>
      <c r="B54" s="12" t="s">
        <v>60</v>
      </c>
      <c r="C54" s="7" t="s">
        <v>24</v>
      </c>
      <c r="D54" s="7">
        <f>E54</f>
        <v>5</v>
      </c>
      <c r="E54" s="21">
        <v>5</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23.25" customHeight="1">
      <c r="A61" s="17">
        <v>5</v>
      </c>
      <c r="B61" s="11" t="s">
        <v>121</v>
      </c>
      <c r="C61" s="60"/>
      <c r="D61" s="60"/>
      <c r="E61" s="22">
        <f>D62+D64+D70+D71+D72+D73+D74</f>
        <v>19</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6</v>
      </c>
      <c r="E74" s="21">
        <v>6</v>
      </c>
    </row>
    <row r="75" spans="1:5" ht="16.5" thickBot="1">
      <c r="A75" s="28"/>
      <c r="B75" s="29" t="s">
        <v>78</v>
      </c>
      <c r="C75" s="30"/>
      <c r="D75" s="30"/>
      <c r="E75" s="123">
        <f>D5+E22+E49+E53+E61</f>
        <v>64</v>
      </c>
    </row>
    <row r="78" spans="1:5" ht="31.5">
      <c r="B78" s="98" t="s">
        <v>233</v>
      </c>
    </row>
    <row r="80" spans="1:5" ht="330.75">
      <c r="B80" s="119" t="s">
        <v>424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85546875" style="55" customWidth="1"/>
  </cols>
  <sheetData>
    <row r="2" spans="1:8" ht="60" customHeight="1">
      <c r="B2" s="169" t="s">
        <v>227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17.5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14.5</v>
      </c>
    </row>
    <row r="23" spans="1:5" ht="31.5">
      <c r="A23" s="20" t="s">
        <v>81</v>
      </c>
      <c r="B23" s="12" t="s">
        <v>32</v>
      </c>
      <c r="C23" s="7" t="s">
        <v>18</v>
      </c>
      <c r="D23" s="7">
        <f>E23</f>
        <v>3</v>
      </c>
      <c r="E23" s="21">
        <v>3</v>
      </c>
    </row>
    <row r="24" spans="1:5" ht="15.75">
      <c r="A24" s="159" t="s">
        <v>82</v>
      </c>
      <c r="B24" s="4" t="s">
        <v>33</v>
      </c>
      <c r="C24" s="162" t="s">
        <v>18</v>
      </c>
      <c r="D24" s="162">
        <f>E24+E25+E26+E27+E28+E29+E30</f>
        <v>2.5</v>
      </c>
      <c r="E24" s="18">
        <v>0.5</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3</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1</v>
      </c>
      <c r="E47" s="21">
        <v>1</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24</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75.5</v>
      </c>
    </row>
    <row r="78" spans="1:5" ht="31.5">
      <c r="B78" s="98" t="s">
        <v>233</v>
      </c>
    </row>
    <row r="80" spans="1:5" ht="346.5">
      <c r="B80" s="119" t="s">
        <v>430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2:H92"/>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190</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22.5</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v>
      </c>
      <c r="E31" s="18">
        <v>0</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10.5</v>
      </c>
    </row>
    <row r="54" spans="1:5" ht="31.5">
      <c r="A54" s="20" t="s">
        <v>89</v>
      </c>
      <c r="B54" s="12" t="s">
        <v>60</v>
      </c>
      <c r="C54" s="7" t="s">
        <v>24</v>
      </c>
      <c r="D54" s="7">
        <f>E54</f>
        <v>7</v>
      </c>
      <c r="E54" s="21">
        <v>7</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23.25" customHeight="1">
      <c r="A61" s="17">
        <v>5</v>
      </c>
      <c r="B61" s="11" t="s">
        <v>121</v>
      </c>
      <c r="C61" s="60"/>
      <c r="D61" s="60"/>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10</v>
      </c>
      <c r="E74" s="21">
        <v>10</v>
      </c>
    </row>
    <row r="75" spans="1:5" ht="16.5" thickBot="1">
      <c r="A75" s="28"/>
      <c r="B75" s="29" t="s">
        <v>78</v>
      </c>
      <c r="C75" s="30"/>
      <c r="D75" s="30"/>
      <c r="E75" s="123">
        <f>D5+E22+E49+E53+E61</f>
        <v>79</v>
      </c>
    </row>
    <row r="78" spans="1:5" ht="31.5">
      <c r="B78" s="98" t="s">
        <v>233</v>
      </c>
    </row>
    <row r="80" spans="1:5" ht="204.75">
      <c r="A80" s="101"/>
      <c r="B80" s="102" t="s">
        <v>396</v>
      </c>
      <c r="C80" s="105"/>
    </row>
    <row r="81" spans="1:3" ht="15.75">
      <c r="A81" s="101"/>
      <c r="B81" s="102"/>
      <c r="C81" s="105"/>
    </row>
    <row r="82" spans="1:3" ht="15.75">
      <c r="A82" s="101"/>
      <c r="B82" s="102"/>
      <c r="C82" s="105"/>
    </row>
    <row r="83" spans="1:3" ht="15.75">
      <c r="A83" s="101"/>
      <c r="B83" s="102"/>
      <c r="C83" s="105"/>
    </row>
    <row r="84" spans="1:3" ht="15.75">
      <c r="A84" s="101"/>
      <c r="B84" s="102"/>
      <c r="C84" s="105"/>
    </row>
    <row r="85" spans="1:3" ht="15.75">
      <c r="A85" s="101"/>
      <c r="B85" s="102"/>
      <c r="C85" s="105"/>
    </row>
    <row r="86" spans="1:3" ht="15.75">
      <c r="A86" s="101"/>
      <c r="B86" s="102"/>
      <c r="C86" s="105"/>
    </row>
    <row r="87" spans="1:3" ht="15.75">
      <c r="A87" s="101"/>
      <c r="B87" s="102"/>
      <c r="C87" s="105"/>
    </row>
    <row r="88" spans="1:3" ht="15.75">
      <c r="A88" s="101"/>
      <c r="B88" s="102"/>
      <c r="C88" s="105"/>
    </row>
    <row r="89" spans="1:3" ht="15.75">
      <c r="A89" s="101"/>
      <c r="B89" s="102"/>
      <c r="C89" s="105"/>
    </row>
    <row r="90" spans="1:3" ht="15.75">
      <c r="A90" s="101"/>
      <c r="B90" s="102"/>
      <c r="C90" s="105"/>
    </row>
    <row r="91" spans="1:3" ht="15.75">
      <c r="A91" s="101"/>
      <c r="B91" s="102"/>
      <c r="C91" s="105"/>
    </row>
    <row r="92" spans="1:3" ht="15.75">
      <c r="A92" s="101"/>
      <c r="B92" s="102"/>
      <c r="C92" s="105"/>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178</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20.5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29</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88</v>
      </c>
    </row>
    <row r="78" spans="1:5" ht="31.5">
      <c r="B78" s="98" t="s">
        <v>233</v>
      </c>
    </row>
    <row r="80" spans="1:5" ht="283.5">
      <c r="B80" s="119" t="s">
        <v>431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5703125" style="55" customWidth="1"/>
  </cols>
  <sheetData>
    <row r="2" spans="1:8" ht="60" customHeight="1">
      <c r="B2" s="169" t="s">
        <v>191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10.5</v>
      </c>
      <c r="E5" s="174"/>
    </row>
    <row r="6" spans="1:8" ht="15.75">
      <c r="A6" s="159" t="s">
        <v>79</v>
      </c>
      <c r="B6" s="4" t="s">
        <v>17</v>
      </c>
      <c r="C6" s="162" t="s">
        <v>18</v>
      </c>
      <c r="D6" s="162">
        <f>E6+E7+E8+E9+E10</f>
        <v>4.5</v>
      </c>
      <c r="E6" s="18">
        <v>0.5</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1</v>
      </c>
      <c r="E12" s="18">
        <v>1</v>
      </c>
    </row>
    <row r="13" spans="1:8" ht="31.5">
      <c r="A13" s="160"/>
      <c r="B13" s="4" t="s">
        <v>26</v>
      </c>
      <c r="C13" s="163"/>
      <c r="D13" s="163"/>
      <c r="E13" s="18">
        <v>0</v>
      </c>
    </row>
    <row r="14" spans="1:8" ht="31.5">
      <c r="A14" s="160"/>
      <c r="B14" s="4" t="s">
        <v>27</v>
      </c>
      <c r="C14" s="163"/>
      <c r="D14" s="163"/>
      <c r="E14" s="18">
        <v>0</v>
      </c>
    </row>
    <row r="15" spans="1:8" ht="31.5">
      <c r="A15" s="160"/>
      <c r="B15" s="4" t="s">
        <v>28</v>
      </c>
      <c r="C15" s="163"/>
      <c r="D15" s="163"/>
      <c r="E15" s="18">
        <v>0</v>
      </c>
    </row>
    <row r="16" spans="1:8" ht="31.5">
      <c r="A16" s="160"/>
      <c r="B16" s="4" t="s">
        <v>29</v>
      </c>
      <c r="C16" s="163"/>
      <c r="D16" s="163"/>
      <c r="E16" s="18">
        <v>0</v>
      </c>
    </row>
    <row r="17" spans="1:5" ht="31.5">
      <c r="A17" s="160"/>
      <c r="B17" s="4" t="s">
        <v>30</v>
      </c>
      <c r="C17" s="163"/>
      <c r="D17" s="163"/>
      <c r="E17" s="18">
        <v>0</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67" t="s">
        <v>119</v>
      </c>
      <c r="C22" s="168"/>
      <c r="D22" s="59"/>
      <c r="E22" s="22">
        <f>D23+D24+D31+D40+D41+D42+D43+D47+D48</f>
        <v>19</v>
      </c>
    </row>
    <row r="23" spans="1:5" ht="31.5">
      <c r="A23" s="20" t="s">
        <v>81</v>
      </c>
      <c r="B23" s="12" t="s">
        <v>32</v>
      </c>
      <c r="C23" s="7" t="s">
        <v>18</v>
      </c>
      <c r="D23" s="7">
        <f>E23</f>
        <v>3</v>
      </c>
      <c r="E23" s="21">
        <v>3</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24</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73.5</v>
      </c>
    </row>
    <row r="78" spans="1:5" ht="31.5">
      <c r="B78" s="98" t="s">
        <v>233</v>
      </c>
    </row>
    <row r="80" spans="1:5" ht="315">
      <c r="B80" s="119" t="s">
        <v>432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2:H81"/>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 style="55" customWidth="1"/>
  </cols>
  <sheetData>
    <row r="2" spans="1:8" ht="52.5" customHeight="1">
      <c r="B2" s="169" t="s">
        <v>180</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18</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0</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72"/>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73"/>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73"/>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74"/>
      <c r="D61" s="74"/>
      <c r="E61" s="22">
        <f>D62+D64+D70+D71+D72+D73+D74</f>
        <v>26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87.5</v>
      </c>
    </row>
    <row r="78" spans="1:5" ht="31.5">
      <c r="B78" s="98" t="s">
        <v>233</v>
      </c>
    </row>
    <row r="80" spans="1:5" ht="252">
      <c r="B80" s="119" t="s">
        <v>433</v>
      </c>
    </row>
    <row r="81" spans="2:2" ht="15">
      <c r="B81" s="99"/>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pageSetup paperSize="9" scale="82" orientation="portrait" verticalDpi="0" r:id="rId1"/>
  <colBreaks count="1" manualBreakCount="1">
    <brk id="5" max="1048575" man="1"/>
  </colBreaks>
</worksheet>
</file>

<file path=xl/worksheets/sheet24.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5703125" style="55" customWidth="1"/>
  </cols>
  <sheetData>
    <row r="2" spans="1:8" ht="60" customHeight="1">
      <c r="B2" s="169" t="s">
        <v>173</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18</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0</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62"/>
      <c r="E22" s="22">
        <f>D23+D24+D31+D40+D41+D42+D43+D47+D48</f>
        <v>26</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30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93.5</v>
      </c>
    </row>
    <row r="78" spans="1:5" ht="31.5">
      <c r="B78" s="98" t="s">
        <v>233</v>
      </c>
    </row>
    <row r="80" spans="1:5" ht="299.25">
      <c r="B80" s="119" t="s">
        <v>434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167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26</v>
      </c>
    </row>
    <row r="23" spans="1:5" ht="31.5">
      <c r="A23" s="20" t="s">
        <v>81</v>
      </c>
      <c r="B23" s="12" t="s">
        <v>32</v>
      </c>
      <c r="C23" s="7" t="s">
        <v>18</v>
      </c>
      <c r="D23" s="7">
        <f>E23</f>
        <v>5</v>
      </c>
      <c r="E23" s="21">
        <v>5</v>
      </c>
    </row>
    <row r="24" spans="1:5" ht="15.75">
      <c r="A24" s="159" t="s">
        <v>82</v>
      </c>
      <c r="B24" s="4" t="s">
        <v>33</v>
      </c>
      <c r="C24" s="162" t="s">
        <v>18</v>
      </c>
      <c r="D24" s="162">
        <f>E24+E25+E26+E27+E28+E29+E30</f>
        <v>2</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84</v>
      </c>
    </row>
    <row r="78" spans="1:5" ht="31.5">
      <c r="B78" s="98" t="s">
        <v>233</v>
      </c>
    </row>
    <row r="80" spans="1:5" ht="283.5">
      <c r="B80" s="119" t="s">
        <v>435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168</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17</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30</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17</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91</v>
      </c>
    </row>
    <row r="78" spans="1:5" ht="31.5">
      <c r="B78" s="98" t="s">
        <v>233</v>
      </c>
    </row>
    <row r="80" spans="1:5" ht="267.75">
      <c r="B80" s="119" t="s">
        <v>436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18</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62"/>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28</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89.5</v>
      </c>
    </row>
    <row r="78" spans="1:5" ht="31.5">
      <c r="B78" s="98" t="s">
        <v>233</v>
      </c>
    </row>
    <row r="80" spans="1:5" ht="141.75">
      <c r="B80" s="119" t="s">
        <v>397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85546875" style="55" customWidth="1"/>
  </cols>
  <sheetData>
    <row r="2" spans="1:8" ht="60" customHeight="1">
      <c r="B2" s="169" t="s">
        <v>175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35</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4</v>
      </c>
      <c r="E43" s="18">
        <v>2</v>
      </c>
    </row>
    <row r="44" spans="1:5" ht="31.5">
      <c r="A44" s="160"/>
      <c r="B44" s="4" t="s">
        <v>53</v>
      </c>
      <c r="C44" s="163"/>
      <c r="D44" s="163"/>
      <c r="E44" s="18">
        <v>1</v>
      </c>
    </row>
    <row r="45" spans="1:5" ht="15.75">
      <c r="A45" s="160"/>
      <c r="B45" s="4" t="s">
        <v>54</v>
      </c>
      <c r="C45" s="163"/>
      <c r="D45" s="163"/>
      <c r="E45" s="18">
        <v>1</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18</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3</v>
      </c>
      <c r="E64" s="18">
        <v>0</v>
      </c>
    </row>
    <row r="65" spans="1:5" ht="31.5">
      <c r="A65" s="160"/>
      <c r="B65" s="5" t="s">
        <v>71</v>
      </c>
      <c r="C65" s="163"/>
      <c r="D65" s="163"/>
      <c r="E65" s="18">
        <v>1</v>
      </c>
    </row>
    <row r="66" spans="1:5" ht="15.75">
      <c r="A66" s="160"/>
      <c r="B66" s="4" t="s">
        <v>72</v>
      </c>
      <c r="C66" s="163"/>
      <c r="D66" s="163"/>
      <c r="E66" s="18">
        <v>0</v>
      </c>
    </row>
    <row r="67" spans="1:5" ht="31.5">
      <c r="A67" s="160"/>
      <c r="B67" s="4" t="s">
        <v>73</v>
      </c>
      <c r="C67" s="163"/>
      <c r="D67" s="163"/>
      <c r="E67" s="18">
        <v>0</v>
      </c>
    </row>
    <row r="68" spans="1:5" ht="15.75">
      <c r="A68" s="160"/>
      <c r="B68" s="5" t="s">
        <v>74</v>
      </c>
      <c r="C68" s="163"/>
      <c r="D68" s="163"/>
      <c r="E68" s="18">
        <v>1</v>
      </c>
    </row>
    <row r="69" spans="1:5" ht="31.5">
      <c r="A69" s="161"/>
      <c r="B69" s="5" t="s">
        <v>75</v>
      </c>
      <c r="C69" s="164"/>
      <c r="D69" s="164"/>
      <c r="E69" s="24">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91</v>
      </c>
    </row>
    <row r="78" spans="1:5" ht="31.5">
      <c r="B78" s="98" t="s">
        <v>233</v>
      </c>
    </row>
    <row r="80" spans="1:5" ht="236.25">
      <c r="B80" s="119" t="s">
        <v>398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7109375" style="55" customWidth="1"/>
  </cols>
  <sheetData>
    <row r="2" spans="1:8" ht="60" customHeight="1">
      <c r="B2" s="169" t="s">
        <v>192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16.5</v>
      </c>
      <c r="E5" s="174"/>
    </row>
    <row r="6" spans="1:8" ht="15.75">
      <c r="A6" s="159" t="s">
        <v>79</v>
      </c>
      <c r="B6" s="4" t="s">
        <v>17</v>
      </c>
      <c r="C6" s="162" t="s">
        <v>18</v>
      </c>
      <c r="D6" s="162">
        <f>E6+E7+E8+E9+E10</f>
        <v>4.5</v>
      </c>
      <c r="E6" s="18">
        <v>0.5</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67" t="s">
        <v>119</v>
      </c>
      <c r="C22" s="168"/>
      <c r="D22" s="62"/>
      <c r="E22" s="22">
        <f>D23+D24+D31+D40+D41+D42+D43+D47+D48</f>
        <v>19.5</v>
      </c>
    </row>
    <row r="23" spans="1:5" ht="31.5">
      <c r="A23" s="20" t="s">
        <v>81</v>
      </c>
      <c r="B23" s="12" t="s">
        <v>32</v>
      </c>
      <c r="C23" s="7" t="s">
        <v>18</v>
      </c>
      <c r="D23" s="7">
        <f>E23</f>
        <v>5</v>
      </c>
      <c r="E23" s="21">
        <v>5</v>
      </c>
    </row>
    <row r="24" spans="1:5" ht="15.75">
      <c r="A24" s="159" t="s">
        <v>82</v>
      </c>
      <c r="B24" s="4" t="s">
        <v>33</v>
      </c>
      <c r="C24" s="162" t="s">
        <v>18</v>
      </c>
      <c r="D24" s="162">
        <f>E24+E25+E26+E27+E28+E29+E30</f>
        <v>2</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0</v>
      </c>
      <c r="E40" s="21">
        <v>0</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24" customHeight="1">
      <c r="A49" s="17">
        <v>3</v>
      </c>
      <c r="B49" s="165" t="s">
        <v>120</v>
      </c>
      <c r="C49" s="166"/>
      <c r="D49" s="61"/>
      <c r="E49" s="22">
        <f>D50+D51+D52</f>
        <v>7</v>
      </c>
    </row>
    <row r="50" spans="1:5" ht="31.5">
      <c r="A50" s="20" t="s">
        <v>87</v>
      </c>
      <c r="B50" s="13" t="s">
        <v>57</v>
      </c>
      <c r="C50" s="7" t="s">
        <v>24</v>
      </c>
      <c r="D50" s="7">
        <f>E50</f>
        <v>7</v>
      </c>
      <c r="E50" s="21">
        <v>7</v>
      </c>
    </row>
    <row r="51" spans="1:5" ht="31.5">
      <c r="A51" s="20" t="s">
        <v>108</v>
      </c>
      <c r="B51" s="13" t="s">
        <v>109</v>
      </c>
      <c r="C51" s="7" t="s">
        <v>24</v>
      </c>
      <c r="D51" s="7">
        <f>E51</f>
        <v>0</v>
      </c>
      <c r="E51" s="21">
        <v>0</v>
      </c>
    </row>
    <row r="52" spans="1:5" ht="31.5" hidden="1">
      <c r="A52" s="20" t="s">
        <v>88</v>
      </c>
      <c r="B52" s="12" t="s">
        <v>58</v>
      </c>
      <c r="C52" s="7" t="s">
        <v>24</v>
      </c>
      <c r="D52" s="7">
        <f>E52</f>
        <v>0</v>
      </c>
      <c r="E52" s="21"/>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25</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1</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6</v>
      </c>
      <c r="E74" s="21">
        <v>6</v>
      </c>
    </row>
    <row r="75" spans="1:5" ht="16.5" thickBot="1">
      <c r="A75" s="28"/>
      <c r="B75" s="29" t="s">
        <v>78</v>
      </c>
      <c r="C75" s="30"/>
      <c r="D75" s="30"/>
      <c r="E75" s="123">
        <f>D5+E22+E49+E53+E61</f>
        <v>80.5</v>
      </c>
    </row>
    <row r="78" spans="1:5" ht="31.5">
      <c r="B78" s="98" t="s">
        <v>233</v>
      </c>
    </row>
    <row r="80" spans="1:5" ht="252">
      <c r="B80" s="119" t="s">
        <v>437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5703125" style="55" customWidth="1"/>
  </cols>
  <sheetData>
    <row r="2" spans="1:8" ht="60" customHeight="1">
      <c r="B2" s="169" t="s">
        <v>176</v>
      </c>
      <c r="C2" s="169"/>
    </row>
    <row r="3" spans="1:8" ht="13.5" thickBot="1"/>
    <row r="4" spans="1:8" ht="47.25">
      <c r="A4" s="15" t="s">
        <v>13</v>
      </c>
      <c r="B4" s="16" t="s">
        <v>14</v>
      </c>
      <c r="C4" s="16" t="s">
        <v>15</v>
      </c>
      <c r="D4" s="170" t="s">
        <v>16</v>
      </c>
      <c r="E4" s="171"/>
    </row>
    <row r="5" spans="1:8" ht="31.5"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22.5</v>
      </c>
    </row>
    <row r="23" spans="1:5" ht="31.5">
      <c r="A23" s="20" t="s">
        <v>81</v>
      </c>
      <c r="B23" s="12" t="s">
        <v>32</v>
      </c>
      <c r="C23" s="7" t="s">
        <v>18</v>
      </c>
      <c r="D23" s="7">
        <f>E23</f>
        <v>3</v>
      </c>
      <c r="E23" s="21">
        <v>3</v>
      </c>
    </row>
    <row r="24" spans="1:5" ht="15.75">
      <c r="A24" s="159" t="s">
        <v>82</v>
      </c>
      <c r="B24" s="4" t="s">
        <v>33</v>
      </c>
      <c r="C24" s="162" t="s">
        <v>18</v>
      </c>
      <c r="D24" s="162">
        <f>E24+E25+E26+E27+E28+E29+E30</f>
        <v>2.5</v>
      </c>
      <c r="E24" s="18">
        <v>0</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4</v>
      </c>
      <c r="E31" s="18">
        <v>0</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5" t="s">
        <v>120</v>
      </c>
      <c r="C49" s="166"/>
      <c r="D49" s="61"/>
      <c r="E49" s="22">
        <f>D50+D51+D52</f>
        <v>10</v>
      </c>
    </row>
    <row r="50" spans="1:5" ht="31.5">
      <c r="A50" s="20" t="s">
        <v>87</v>
      </c>
      <c r="B50" s="13" t="s">
        <v>57</v>
      </c>
      <c r="C50" s="7" t="s">
        <v>24</v>
      </c>
      <c r="D50" s="7">
        <f>E50</f>
        <v>5</v>
      </c>
      <c r="E50" s="21">
        <v>5</v>
      </c>
    </row>
    <row r="51" spans="1:5" ht="31.5">
      <c r="A51" s="20" t="s">
        <v>108</v>
      </c>
      <c r="B51" s="13" t="s">
        <v>109</v>
      </c>
      <c r="C51" s="7" t="s">
        <v>24</v>
      </c>
      <c r="D51" s="7">
        <f>E51</f>
        <v>5</v>
      </c>
      <c r="E51" s="21">
        <v>5</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11</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2</v>
      </c>
      <c r="E70" s="21">
        <v>2</v>
      </c>
    </row>
    <row r="71" spans="1:5" ht="31.5">
      <c r="A71" s="25" t="s">
        <v>102</v>
      </c>
      <c r="B71" s="14" t="s">
        <v>113</v>
      </c>
      <c r="C71" s="7" t="s">
        <v>116</v>
      </c>
      <c r="D71" s="7">
        <f>E71</f>
        <v>0</v>
      </c>
      <c r="E71" s="21">
        <v>0</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71.5</v>
      </c>
    </row>
    <row r="78" spans="1:5" ht="31.5">
      <c r="B78" s="98" t="s">
        <v>233</v>
      </c>
    </row>
    <row r="80" spans="1:5" ht="267.75">
      <c r="B80" s="119" t="s">
        <v>399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5703125" style="55" customWidth="1"/>
  </cols>
  <sheetData>
    <row r="2" spans="1:8" ht="60" customHeight="1">
      <c r="B2" s="169" t="s">
        <v>177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17</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29.5</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17</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90.5</v>
      </c>
    </row>
    <row r="78" spans="1:5" ht="31.5">
      <c r="B78" s="98" t="s">
        <v>233</v>
      </c>
    </row>
    <row r="80" spans="1:5" ht="126">
      <c r="B80" s="119" t="s">
        <v>400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5" style="55" customWidth="1"/>
  </cols>
  <sheetData>
    <row r="2" spans="1:9" ht="60" customHeight="1">
      <c r="B2" s="169" t="s">
        <v>193</v>
      </c>
      <c r="C2" s="169"/>
    </row>
    <row r="3" spans="1:9" ht="13.5" thickBot="1"/>
    <row r="4" spans="1:9" ht="50.1" customHeight="1">
      <c r="A4" s="15" t="s">
        <v>13</v>
      </c>
      <c r="B4" s="16" t="s">
        <v>14</v>
      </c>
      <c r="C4" s="16" t="s">
        <v>15</v>
      </c>
      <c r="D4" s="170" t="s">
        <v>16</v>
      </c>
      <c r="E4" s="171"/>
    </row>
    <row r="5" spans="1:9" ht="35.1" customHeight="1">
      <c r="A5" s="17">
        <v>1</v>
      </c>
      <c r="B5" s="177" t="s">
        <v>118</v>
      </c>
      <c r="C5" s="177"/>
      <c r="D5" s="173">
        <f>D6+D12+D19+D20+D21</f>
        <v>19</v>
      </c>
      <c r="E5" s="174"/>
    </row>
    <row r="6" spans="1:9" ht="15.75" customHeight="1">
      <c r="A6" s="176" t="s">
        <v>79</v>
      </c>
      <c r="B6" s="4" t="s">
        <v>17</v>
      </c>
      <c r="C6" s="175" t="s">
        <v>18</v>
      </c>
      <c r="D6" s="162">
        <f>E6+E7+E8+E9+E10</f>
        <v>5</v>
      </c>
      <c r="E6" s="18">
        <v>1</v>
      </c>
    </row>
    <row r="7" spans="1:9" ht="15.75" customHeight="1">
      <c r="A7" s="176"/>
      <c r="B7" s="4" t="s">
        <v>19</v>
      </c>
      <c r="C7" s="175"/>
      <c r="D7" s="163"/>
      <c r="E7" s="18">
        <v>1</v>
      </c>
    </row>
    <row r="8" spans="1:9" ht="15.75" customHeight="1">
      <c r="A8" s="176"/>
      <c r="B8" s="4" t="s">
        <v>20</v>
      </c>
      <c r="C8" s="175"/>
      <c r="D8" s="163"/>
      <c r="E8" s="18">
        <v>1</v>
      </c>
    </row>
    <row r="9" spans="1:9" ht="15.75" customHeight="1">
      <c r="A9" s="176"/>
      <c r="B9" s="4" t="s">
        <v>21</v>
      </c>
      <c r="C9" s="175"/>
      <c r="D9" s="163"/>
      <c r="E9" s="18">
        <v>1</v>
      </c>
    </row>
    <row r="10" spans="1:9" ht="15.75" customHeight="1">
      <c r="A10" s="176"/>
      <c r="B10" s="4" t="s">
        <v>22</v>
      </c>
      <c r="C10" s="175"/>
      <c r="D10" s="164"/>
      <c r="E10" s="18">
        <v>1</v>
      </c>
    </row>
    <row r="11" spans="1:9" ht="50.1" customHeight="1">
      <c r="A11" s="159" t="s">
        <v>80</v>
      </c>
      <c r="B11" s="35" t="s">
        <v>23</v>
      </c>
      <c r="C11" s="175" t="s">
        <v>24</v>
      </c>
      <c r="D11" s="3"/>
      <c r="E11" s="19"/>
      <c r="I11" s="51"/>
    </row>
    <row r="12" spans="1:9" ht="31.5" customHeight="1">
      <c r="A12" s="160"/>
      <c r="B12" s="4" t="s">
        <v>25</v>
      </c>
      <c r="C12" s="175"/>
      <c r="D12" s="162">
        <f>E12+E13+E14+E15+E16+E17+E18</f>
        <v>7</v>
      </c>
      <c r="E12" s="18">
        <v>1</v>
      </c>
    </row>
    <row r="13" spans="1:9" ht="31.5" customHeight="1">
      <c r="A13" s="160"/>
      <c r="B13" s="4" t="s">
        <v>26</v>
      </c>
      <c r="C13" s="175"/>
      <c r="D13" s="163"/>
      <c r="E13" s="56">
        <v>1</v>
      </c>
    </row>
    <row r="14" spans="1:9" ht="31.5" customHeight="1">
      <c r="A14" s="160"/>
      <c r="B14" s="4" t="s">
        <v>27</v>
      </c>
      <c r="C14" s="175"/>
      <c r="D14" s="163"/>
      <c r="E14" s="56">
        <v>1</v>
      </c>
    </row>
    <row r="15" spans="1:9" ht="31.5" customHeight="1">
      <c r="A15" s="160"/>
      <c r="B15" s="4" t="s">
        <v>28</v>
      </c>
      <c r="C15" s="175"/>
      <c r="D15" s="163"/>
      <c r="E15" s="56">
        <v>1</v>
      </c>
    </row>
    <row r="16" spans="1:9" ht="31.5" customHeight="1">
      <c r="A16" s="160"/>
      <c r="B16" s="4" t="s">
        <v>29</v>
      </c>
      <c r="C16" s="175"/>
      <c r="D16" s="163"/>
      <c r="E16" s="56">
        <v>1</v>
      </c>
    </row>
    <row r="17" spans="1:5" ht="31.5" customHeight="1">
      <c r="A17" s="160"/>
      <c r="B17" s="4" t="s">
        <v>30</v>
      </c>
      <c r="C17" s="175"/>
      <c r="D17" s="163"/>
      <c r="E17" s="56">
        <v>1</v>
      </c>
    </row>
    <row r="18" spans="1:5" ht="31.5" customHeight="1">
      <c r="A18" s="161"/>
      <c r="B18" s="4" t="s">
        <v>31</v>
      </c>
      <c r="C18" s="175"/>
      <c r="D18" s="164"/>
      <c r="E18" s="56">
        <v>1</v>
      </c>
    </row>
    <row r="19" spans="1:5" ht="50.1" hidden="1" customHeight="1">
      <c r="A19" s="20" t="s">
        <v>93</v>
      </c>
      <c r="B19" s="6" t="s">
        <v>96</v>
      </c>
      <c r="C19" s="7" t="s">
        <v>18</v>
      </c>
      <c r="D19" s="7">
        <f>E19</f>
        <v>0</v>
      </c>
      <c r="E19" s="21"/>
    </row>
    <row r="20" spans="1:5" ht="35.1" customHeight="1">
      <c r="A20" s="20" t="s">
        <v>94</v>
      </c>
      <c r="B20" s="6" t="s">
        <v>97</v>
      </c>
      <c r="C20" s="7" t="s">
        <v>24</v>
      </c>
      <c r="D20" s="7">
        <f>E20</f>
        <v>7</v>
      </c>
      <c r="E20" s="21">
        <v>7</v>
      </c>
    </row>
    <row r="21" spans="1:5" ht="35.1" hidden="1" customHeight="1">
      <c r="A21" s="20" t="s">
        <v>95</v>
      </c>
      <c r="B21" s="6" t="s">
        <v>98</v>
      </c>
      <c r="C21" s="7" t="s">
        <v>24</v>
      </c>
      <c r="D21" s="7">
        <f>E21</f>
        <v>0</v>
      </c>
      <c r="E21" s="21"/>
    </row>
    <row r="22" spans="1:5" ht="35.1" customHeight="1">
      <c r="A22" s="17">
        <v>2</v>
      </c>
      <c r="B22" s="167" t="s">
        <v>158</v>
      </c>
      <c r="C22" s="168"/>
      <c r="D22" s="76"/>
      <c r="E22" s="22">
        <f>D23+D24+D31+D40+D41+D42+D43+D47+D48</f>
        <v>34</v>
      </c>
    </row>
    <row r="23" spans="1:5" ht="35.1" customHeight="1">
      <c r="A23" s="20" t="s">
        <v>81</v>
      </c>
      <c r="B23" s="12" t="s">
        <v>32</v>
      </c>
      <c r="C23" s="7" t="s">
        <v>18</v>
      </c>
      <c r="D23" s="7">
        <f>E23</f>
        <v>5</v>
      </c>
      <c r="E23" s="21">
        <v>5</v>
      </c>
    </row>
    <row r="24" spans="1:5" ht="15.75" customHeight="1">
      <c r="A24" s="159" t="s">
        <v>82</v>
      </c>
      <c r="B24" s="4" t="s">
        <v>33</v>
      </c>
      <c r="C24" s="175" t="s">
        <v>18</v>
      </c>
      <c r="D24" s="162">
        <f>E24+E25+E26+E27+E28+E29+E30</f>
        <v>3</v>
      </c>
      <c r="E24" s="18">
        <v>1</v>
      </c>
    </row>
    <row r="25" spans="1:5" ht="15.75" customHeight="1">
      <c r="A25" s="160"/>
      <c r="B25" s="4" t="s">
        <v>34</v>
      </c>
      <c r="C25" s="175"/>
      <c r="D25" s="163"/>
      <c r="E25" s="18">
        <v>0</v>
      </c>
    </row>
    <row r="26" spans="1:5" ht="15.75" customHeight="1">
      <c r="A26" s="160"/>
      <c r="B26" s="4" t="s">
        <v>35</v>
      </c>
      <c r="C26" s="175"/>
      <c r="D26" s="163"/>
      <c r="E26" s="23">
        <v>0</v>
      </c>
    </row>
    <row r="27" spans="1:5" ht="15.75" customHeight="1">
      <c r="A27" s="160"/>
      <c r="B27" s="4" t="s">
        <v>36</v>
      </c>
      <c r="C27" s="175"/>
      <c r="D27" s="163"/>
      <c r="E27" s="24">
        <v>1</v>
      </c>
    </row>
    <row r="28" spans="1:5" ht="15.75" customHeight="1">
      <c r="A28" s="160"/>
      <c r="B28" s="4" t="s">
        <v>37</v>
      </c>
      <c r="C28" s="175"/>
      <c r="D28" s="163"/>
      <c r="E28" s="24">
        <v>0.5</v>
      </c>
    </row>
    <row r="29" spans="1:5" ht="15.75" customHeight="1">
      <c r="A29" s="160"/>
      <c r="B29" s="4" t="s">
        <v>38</v>
      </c>
      <c r="C29" s="175"/>
      <c r="D29" s="163"/>
      <c r="E29" s="24">
        <v>0.5</v>
      </c>
    </row>
    <row r="30" spans="1:5" ht="35.1" customHeight="1">
      <c r="A30" s="161"/>
      <c r="B30" s="4" t="s">
        <v>39</v>
      </c>
      <c r="C30" s="175"/>
      <c r="D30" s="164"/>
      <c r="E30" s="24">
        <v>0</v>
      </c>
    </row>
    <row r="31" spans="1:5" ht="35.1" customHeight="1">
      <c r="A31" s="159" t="s">
        <v>83</v>
      </c>
      <c r="B31" s="4" t="s">
        <v>40</v>
      </c>
      <c r="C31" s="175" t="s">
        <v>18</v>
      </c>
      <c r="D31" s="162">
        <f>E31+E32+E33+E34+E35+E36+E37+E38+E39</f>
        <v>2</v>
      </c>
      <c r="E31" s="18">
        <v>0.5</v>
      </c>
    </row>
    <row r="32" spans="1:5" ht="15.75" customHeight="1">
      <c r="A32" s="160"/>
      <c r="B32" s="4" t="s">
        <v>41</v>
      </c>
      <c r="C32" s="175"/>
      <c r="D32" s="163"/>
      <c r="E32" s="18">
        <v>0.5</v>
      </c>
    </row>
    <row r="33" spans="1:8" ht="15.75" customHeight="1">
      <c r="A33" s="160"/>
      <c r="B33" s="4" t="s">
        <v>42</v>
      </c>
      <c r="C33" s="175"/>
      <c r="D33" s="163"/>
      <c r="E33" s="18">
        <v>0</v>
      </c>
    </row>
    <row r="34" spans="1:8" ht="15.75" customHeight="1">
      <c r="A34" s="160"/>
      <c r="B34" s="4" t="s">
        <v>43</v>
      </c>
      <c r="C34" s="175"/>
      <c r="D34" s="163"/>
      <c r="E34" s="18">
        <v>0</v>
      </c>
    </row>
    <row r="35" spans="1:8" ht="15.75" customHeight="1">
      <c r="A35" s="160"/>
      <c r="B35" s="4" t="s">
        <v>44</v>
      </c>
      <c r="C35" s="175"/>
      <c r="D35" s="163"/>
      <c r="E35" s="18">
        <v>0</v>
      </c>
    </row>
    <row r="36" spans="1:8" ht="15.75" customHeight="1">
      <c r="A36" s="160"/>
      <c r="B36" s="4" t="s">
        <v>45</v>
      </c>
      <c r="C36" s="175"/>
      <c r="D36" s="163"/>
      <c r="E36" s="18">
        <v>0.5</v>
      </c>
    </row>
    <row r="37" spans="1:8" ht="35.1" customHeight="1">
      <c r="A37" s="160"/>
      <c r="B37" s="4" t="s">
        <v>46</v>
      </c>
      <c r="C37" s="175"/>
      <c r="D37" s="163"/>
      <c r="E37" s="18">
        <v>0.5</v>
      </c>
    </row>
    <row r="38" spans="1:8" ht="15.75" customHeight="1">
      <c r="A38" s="160"/>
      <c r="B38" s="4" t="s">
        <v>47</v>
      </c>
      <c r="C38" s="175"/>
      <c r="D38" s="163"/>
      <c r="E38" s="18">
        <v>0</v>
      </c>
    </row>
    <row r="39" spans="1:8" ht="50.1" customHeight="1">
      <c r="A39" s="161"/>
      <c r="B39" s="4" t="s">
        <v>48</v>
      </c>
      <c r="C39" s="175"/>
      <c r="D39" s="164"/>
      <c r="E39" s="24">
        <v>0</v>
      </c>
    </row>
    <row r="40" spans="1:8" ht="50.1" customHeight="1">
      <c r="A40" s="25" t="s">
        <v>99</v>
      </c>
      <c r="B40" s="12" t="s">
        <v>100</v>
      </c>
      <c r="C40" s="7" t="s">
        <v>101</v>
      </c>
      <c r="D40" s="7">
        <f>E40</f>
        <v>8</v>
      </c>
      <c r="E40" s="21">
        <v>8</v>
      </c>
    </row>
    <row r="41" spans="1:8" ht="50.1" hidden="1" customHeight="1">
      <c r="A41" s="20" t="s">
        <v>84</v>
      </c>
      <c r="B41" s="12" t="s">
        <v>49</v>
      </c>
      <c r="C41" s="7" t="s">
        <v>50</v>
      </c>
      <c r="D41" s="7">
        <f>E41</f>
        <v>0</v>
      </c>
      <c r="E41" s="21">
        <v>0</v>
      </c>
    </row>
    <row r="42" spans="1:8" ht="35.1" customHeight="1">
      <c r="A42" s="20" t="s">
        <v>85</v>
      </c>
      <c r="B42" s="12" t="s">
        <v>51</v>
      </c>
      <c r="C42" s="7" t="s">
        <v>18</v>
      </c>
      <c r="D42" s="7">
        <f>E42</f>
        <v>5</v>
      </c>
      <c r="E42" s="21">
        <v>5</v>
      </c>
    </row>
    <row r="43" spans="1:8" ht="15.75" customHeight="1">
      <c r="A43" s="159" t="s">
        <v>86</v>
      </c>
      <c r="B43" s="4" t="s">
        <v>52</v>
      </c>
      <c r="C43" s="175" t="s">
        <v>18</v>
      </c>
      <c r="D43" s="162">
        <f>E43+E44+E45+E46</f>
        <v>0</v>
      </c>
      <c r="E43" s="56">
        <v>0</v>
      </c>
    </row>
    <row r="44" spans="1:8" ht="35.1" customHeight="1">
      <c r="A44" s="160"/>
      <c r="B44" s="4" t="s">
        <v>53</v>
      </c>
      <c r="C44" s="175"/>
      <c r="D44" s="163"/>
      <c r="E44" s="18">
        <v>0</v>
      </c>
    </row>
    <row r="45" spans="1:8" ht="15.75" customHeight="1">
      <c r="A45" s="160"/>
      <c r="B45" s="4" t="s">
        <v>54</v>
      </c>
      <c r="C45" s="175"/>
      <c r="D45" s="163"/>
      <c r="E45" s="18">
        <v>0</v>
      </c>
    </row>
    <row r="46" spans="1:8" ht="15.75" customHeight="1">
      <c r="A46" s="161"/>
      <c r="B46" s="4" t="s">
        <v>55</v>
      </c>
      <c r="C46" s="175"/>
      <c r="D46" s="164"/>
      <c r="E46" s="18">
        <v>0</v>
      </c>
    </row>
    <row r="47" spans="1:8" ht="50.1" customHeight="1">
      <c r="A47" s="20" t="s">
        <v>105</v>
      </c>
      <c r="B47" s="6" t="s">
        <v>56</v>
      </c>
      <c r="C47" s="7" t="s">
        <v>18</v>
      </c>
      <c r="D47" s="7">
        <f>E47</f>
        <v>2</v>
      </c>
      <c r="E47" s="21">
        <v>2</v>
      </c>
      <c r="G47" s="71"/>
      <c r="H47" s="71"/>
    </row>
    <row r="48" spans="1:8" ht="50.1" customHeight="1">
      <c r="A48" s="20" t="s">
        <v>106</v>
      </c>
      <c r="B48" s="6" t="s">
        <v>107</v>
      </c>
      <c r="C48" s="7" t="s">
        <v>50</v>
      </c>
      <c r="D48" s="7">
        <f>E48</f>
        <v>9</v>
      </c>
      <c r="E48" s="21">
        <v>9</v>
      </c>
    </row>
    <row r="49" spans="1:5" ht="24.95" customHeight="1">
      <c r="A49" s="17">
        <v>3</v>
      </c>
      <c r="B49" s="165" t="s">
        <v>120</v>
      </c>
      <c r="C49" s="166"/>
      <c r="D49" s="75"/>
      <c r="E49" s="22">
        <f>D50+D51+D52</f>
        <v>7</v>
      </c>
    </row>
    <row r="50" spans="1:5" ht="35.1" customHeight="1">
      <c r="A50" s="20" t="s">
        <v>87</v>
      </c>
      <c r="B50" s="13" t="s">
        <v>57</v>
      </c>
      <c r="C50" s="7" t="s">
        <v>24</v>
      </c>
      <c r="D50" s="7">
        <f>E50</f>
        <v>7</v>
      </c>
      <c r="E50" s="21">
        <v>7</v>
      </c>
    </row>
    <row r="51" spans="1:5" ht="35.1" customHeight="1">
      <c r="A51" s="20" t="s">
        <v>108</v>
      </c>
      <c r="B51" s="13" t="s">
        <v>109</v>
      </c>
      <c r="C51" s="7" t="s">
        <v>24</v>
      </c>
      <c r="D51" s="7">
        <f>E51</f>
        <v>0</v>
      </c>
      <c r="E51" s="21">
        <v>0</v>
      </c>
    </row>
    <row r="52" spans="1:5" ht="35.1" hidden="1" customHeight="1">
      <c r="A52" s="20" t="s">
        <v>88</v>
      </c>
      <c r="B52" s="12" t="s">
        <v>58</v>
      </c>
      <c r="C52" s="7" t="s">
        <v>24</v>
      </c>
      <c r="D52" s="7">
        <f>E52</f>
        <v>0</v>
      </c>
      <c r="E52" s="21"/>
    </row>
    <row r="53" spans="1:5" ht="35.1" customHeight="1">
      <c r="A53" s="17">
        <v>4</v>
      </c>
      <c r="B53" s="165" t="s">
        <v>59</v>
      </c>
      <c r="C53" s="166"/>
      <c r="D53" s="75"/>
      <c r="E53" s="22">
        <f>D54+D55</f>
        <v>13</v>
      </c>
    </row>
    <row r="54" spans="1:5" ht="35.1" customHeight="1">
      <c r="A54" s="20" t="s">
        <v>89</v>
      </c>
      <c r="B54" s="12" t="s">
        <v>60</v>
      </c>
      <c r="C54" s="7" t="s">
        <v>24</v>
      </c>
      <c r="D54" s="7">
        <f>E54</f>
        <v>7</v>
      </c>
      <c r="E54" s="21">
        <v>7</v>
      </c>
    </row>
    <row r="55" spans="1:5" ht="50.1" customHeight="1">
      <c r="A55" s="159" t="s">
        <v>90</v>
      </c>
      <c r="B55" s="4" t="s">
        <v>61</v>
      </c>
      <c r="C55" s="175" t="s">
        <v>24</v>
      </c>
      <c r="D55" s="162">
        <f>E55+E56+E57+E58+E59+E60</f>
        <v>6</v>
      </c>
      <c r="E55" s="18">
        <v>1</v>
      </c>
    </row>
    <row r="56" spans="1:5" ht="35.1" customHeight="1">
      <c r="A56" s="160"/>
      <c r="B56" s="4" t="s">
        <v>62</v>
      </c>
      <c r="C56" s="175"/>
      <c r="D56" s="163"/>
      <c r="E56" s="18">
        <v>1</v>
      </c>
    </row>
    <row r="57" spans="1:5" ht="24.95" customHeight="1">
      <c r="A57" s="160"/>
      <c r="B57" s="4" t="s">
        <v>63</v>
      </c>
      <c r="C57" s="175"/>
      <c r="D57" s="163"/>
      <c r="E57" s="18">
        <v>1</v>
      </c>
    </row>
    <row r="58" spans="1:5" ht="35.1" customHeight="1">
      <c r="A58" s="160"/>
      <c r="B58" s="4" t="s">
        <v>64</v>
      </c>
      <c r="C58" s="175"/>
      <c r="D58" s="163"/>
      <c r="E58" s="18">
        <v>1</v>
      </c>
    </row>
    <row r="59" spans="1:5" ht="35.1" customHeight="1">
      <c r="A59" s="160"/>
      <c r="B59" s="4" t="s">
        <v>65</v>
      </c>
      <c r="C59" s="175"/>
      <c r="D59" s="163"/>
      <c r="E59" s="18">
        <v>2</v>
      </c>
    </row>
    <row r="60" spans="1:5" ht="35.1" customHeight="1">
      <c r="A60" s="161"/>
      <c r="B60" s="4" t="s">
        <v>66</v>
      </c>
      <c r="C60" s="175"/>
      <c r="D60" s="164"/>
      <c r="E60" s="18">
        <v>0</v>
      </c>
    </row>
    <row r="61" spans="1:5" ht="35.1" customHeight="1">
      <c r="A61" s="17">
        <v>5</v>
      </c>
      <c r="B61" s="11" t="s">
        <v>121</v>
      </c>
      <c r="C61" s="77"/>
      <c r="D61" s="77"/>
      <c r="E61" s="22">
        <f>D62+D64+D70+D71+D72+D73+D74</f>
        <v>5</v>
      </c>
    </row>
    <row r="62" spans="1:5" ht="35.1" customHeight="1">
      <c r="A62" s="20" t="s">
        <v>91</v>
      </c>
      <c r="B62" s="12" t="s">
        <v>67</v>
      </c>
      <c r="C62" s="7" t="s">
        <v>18</v>
      </c>
      <c r="D62" s="7">
        <f>E62</f>
        <v>0</v>
      </c>
      <c r="E62" s="21"/>
    </row>
    <row r="63" spans="1:5" ht="114.95" customHeight="1">
      <c r="A63" s="159" t="s">
        <v>104</v>
      </c>
      <c r="B63" s="35" t="s">
        <v>68</v>
      </c>
      <c r="C63" s="175" t="s">
        <v>69</v>
      </c>
      <c r="D63" s="3"/>
      <c r="E63" s="18"/>
    </row>
    <row r="64" spans="1:5" ht="35.1" customHeight="1">
      <c r="A64" s="160"/>
      <c r="B64" s="4" t="s">
        <v>70</v>
      </c>
      <c r="C64" s="175"/>
      <c r="D64" s="36">
        <f>E64+E65+E66+E67+E68+E69</f>
        <v>5</v>
      </c>
      <c r="E64" s="18">
        <v>1</v>
      </c>
    </row>
    <row r="65" spans="1:5" ht="35.1" customHeight="1">
      <c r="A65" s="160"/>
      <c r="B65" s="5" t="s">
        <v>71</v>
      </c>
      <c r="C65" s="175"/>
      <c r="D65" s="37"/>
      <c r="E65" s="18">
        <v>0</v>
      </c>
    </row>
    <row r="66" spans="1:5" ht="19.5" customHeight="1">
      <c r="A66" s="160"/>
      <c r="B66" s="4" t="s">
        <v>72</v>
      </c>
      <c r="C66" s="175"/>
      <c r="D66" s="37"/>
      <c r="E66" s="18">
        <v>1</v>
      </c>
    </row>
    <row r="67" spans="1:5" ht="35.1" customHeight="1">
      <c r="A67" s="160"/>
      <c r="B67" s="4" t="s">
        <v>73</v>
      </c>
      <c r="C67" s="175"/>
      <c r="D67" s="37"/>
      <c r="E67" s="18">
        <v>1</v>
      </c>
    </row>
    <row r="68" spans="1:5" ht="20.25" customHeight="1">
      <c r="A68" s="160"/>
      <c r="B68" s="5" t="s">
        <v>74</v>
      </c>
      <c r="C68" s="175"/>
      <c r="D68" s="37"/>
      <c r="E68" s="18">
        <v>1</v>
      </c>
    </row>
    <row r="69" spans="1:5" ht="31.5" customHeight="1">
      <c r="A69" s="161"/>
      <c r="B69" s="5" t="s">
        <v>75</v>
      </c>
      <c r="C69" s="175"/>
      <c r="D69" s="38"/>
      <c r="E69" s="56">
        <v>1</v>
      </c>
    </row>
    <row r="70" spans="1:5" ht="35.1" hidden="1" customHeight="1">
      <c r="A70" s="25" t="s">
        <v>103</v>
      </c>
      <c r="B70" s="14" t="s">
        <v>112</v>
      </c>
      <c r="C70" s="7" t="s">
        <v>117</v>
      </c>
      <c r="D70" s="7">
        <f>E70</f>
        <v>0</v>
      </c>
      <c r="E70" s="21">
        <v>0</v>
      </c>
    </row>
    <row r="71" spans="1:5" ht="35.1" hidden="1" customHeight="1">
      <c r="A71" s="25" t="s">
        <v>102</v>
      </c>
      <c r="B71" s="14" t="s">
        <v>113</v>
      </c>
      <c r="C71" s="7" t="s">
        <v>116</v>
      </c>
      <c r="D71" s="7">
        <f>E71</f>
        <v>0</v>
      </c>
      <c r="E71" s="21">
        <v>0</v>
      </c>
    </row>
    <row r="72" spans="1:5" ht="35.1" hidden="1" customHeight="1">
      <c r="A72" s="20" t="s">
        <v>92</v>
      </c>
      <c r="B72" s="12" t="s">
        <v>76</v>
      </c>
      <c r="C72" s="7" t="s">
        <v>77</v>
      </c>
      <c r="D72" s="7">
        <f>E72</f>
        <v>0</v>
      </c>
      <c r="E72" s="21"/>
    </row>
    <row r="73" spans="1:5" ht="35.1" hidden="1" customHeight="1">
      <c r="A73" s="20" t="s">
        <v>110</v>
      </c>
      <c r="B73" s="12" t="s">
        <v>114</v>
      </c>
      <c r="C73" s="7" t="s">
        <v>50</v>
      </c>
      <c r="D73" s="7">
        <f>E73</f>
        <v>0</v>
      </c>
      <c r="E73" s="21">
        <v>0</v>
      </c>
    </row>
    <row r="74" spans="1:5" ht="35.1" hidden="1" customHeight="1">
      <c r="A74" s="20" t="s">
        <v>111</v>
      </c>
      <c r="B74" s="12" t="s">
        <v>115</v>
      </c>
      <c r="C74" s="7" t="s">
        <v>77</v>
      </c>
      <c r="D74" s="7">
        <f>E74</f>
        <v>0</v>
      </c>
      <c r="E74" s="21">
        <v>0</v>
      </c>
    </row>
    <row r="75" spans="1:5" ht="24.95" customHeight="1" thickBot="1">
      <c r="A75" s="28"/>
      <c r="B75" s="29" t="s">
        <v>78</v>
      </c>
      <c r="C75" s="30"/>
      <c r="D75" s="30"/>
      <c r="E75" s="123">
        <f>D5+E22+E49+E53+E61</f>
        <v>78</v>
      </c>
    </row>
    <row r="78" spans="1:5" ht="31.5">
      <c r="B78" s="98" t="s">
        <v>233</v>
      </c>
    </row>
    <row r="80" spans="1:5" ht="173.25">
      <c r="B80" s="119" t="s">
        <v>401</v>
      </c>
    </row>
  </sheetData>
  <mergeCells count="27">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2:H80"/>
  <sheetViews>
    <sheetView workbookViewId="0">
      <selection activeCell="J4" sqref="J4"/>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196</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33</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v>0</v>
      </c>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5" t="s">
        <v>59</v>
      </c>
      <c r="C53" s="166"/>
      <c r="D53" s="61"/>
      <c r="E53" s="22">
        <f>D54+D55</f>
        <v>14</v>
      </c>
    </row>
    <row r="54" spans="1:5" ht="31.5">
      <c r="A54" s="20" t="s">
        <v>89</v>
      </c>
      <c r="B54" s="12" t="s">
        <v>60</v>
      </c>
      <c r="C54" s="7" t="s">
        <v>24</v>
      </c>
      <c r="D54" s="7">
        <f>E54</f>
        <v>7</v>
      </c>
      <c r="E54" s="21">
        <v>7</v>
      </c>
    </row>
    <row r="55" spans="1:5" ht="47.25">
      <c r="A55" s="159" t="s">
        <v>90</v>
      </c>
      <c r="B55" s="4" t="s">
        <v>61</v>
      </c>
      <c r="C55" s="162" t="s">
        <v>24</v>
      </c>
      <c r="D55" s="162">
        <f>E55+E56+E57+E58+E59+E60</f>
        <v>7</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1</v>
      </c>
    </row>
    <row r="61" spans="1:5" ht="23.25" customHeight="1">
      <c r="A61" s="17">
        <v>5</v>
      </c>
      <c r="B61" s="11" t="s">
        <v>121</v>
      </c>
      <c r="C61" s="63"/>
      <c r="D61" s="63"/>
      <c r="E61" s="22">
        <f>D62+D64+D70+D71+D72+D73+D74</f>
        <v>21</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94</v>
      </c>
    </row>
    <row r="78" spans="1:5" ht="31.5">
      <c r="B78" s="98" t="s">
        <v>233</v>
      </c>
    </row>
    <row r="80" spans="1:5" ht="110.25">
      <c r="B80" s="119" t="s">
        <v>402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86"/>
      <c r="E22" s="22">
        <f>D23+D24+D31+D40+D41+D42+D43+D47+D48</f>
        <v>20</v>
      </c>
    </row>
    <row r="23" spans="1:5" ht="31.5">
      <c r="A23" s="20" t="s">
        <v>81</v>
      </c>
      <c r="B23" s="12" t="s">
        <v>32</v>
      </c>
      <c r="C23" s="7" t="s">
        <v>18</v>
      </c>
      <c r="D23" s="7">
        <f>E23</f>
        <v>3</v>
      </c>
      <c r="E23" s="21">
        <v>3</v>
      </c>
    </row>
    <row r="24" spans="1:5" ht="15.75" customHeight="1">
      <c r="A24" s="159" t="s">
        <v>82</v>
      </c>
      <c r="B24" s="4" t="s">
        <v>33</v>
      </c>
      <c r="C24" s="162" t="s">
        <v>18</v>
      </c>
      <c r="D24" s="162">
        <f>E24+E25+E26+E27+E28+E29+E30</f>
        <v>2</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ustomHeight="1">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85"/>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88"/>
      <c r="D61" s="88"/>
      <c r="E61" s="22">
        <f>D62+D64+D70+D71+D72+D73+D74</f>
        <v>8</v>
      </c>
    </row>
    <row r="62" spans="1:5" ht="31.5">
      <c r="A62" s="20" t="s">
        <v>91</v>
      </c>
      <c r="B62" s="12" t="s">
        <v>67</v>
      </c>
      <c r="C62" s="7" t="s">
        <v>18</v>
      </c>
      <c r="D62" s="7">
        <f>E62</f>
        <v>3</v>
      </c>
      <c r="E62" s="21">
        <v>3</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0</v>
      </c>
      <c r="E74" s="21">
        <v>0</v>
      </c>
    </row>
    <row r="75" spans="1:5" ht="16.5" thickBot="1">
      <c r="A75" s="28"/>
      <c r="B75" s="29" t="s">
        <v>78</v>
      </c>
      <c r="C75" s="30"/>
      <c r="D75" s="30"/>
      <c r="E75" s="123">
        <f>D5+E22+E49+E53+E61</f>
        <v>65</v>
      </c>
    </row>
    <row r="78" spans="1:5" ht="31.5">
      <c r="B78" s="98" t="s">
        <v>233</v>
      </c>
    </row>
    <row r="80" spans="1:5" ht="173.25">
      <c r="B80" s="119" t="s">
        <v>438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9.28515625" style="128" customWidth="1"/>
    <col min="2" max="2" width="70.42578125" style="128" customWidth="1"/>
    <col min="3" max="3" width="14.85546875" style="128" customWidth="1"/>
    <col min="4" max="5" width="6.28515625" style="128" customWidth="1"/>
    <col min="6" max="6" width="5.28515625" style="129" customWidth="1"/>
    <col min="7" max="16384" width="9.140625" style="128"/>
  </cols>
  <sheetData>
    <row r="2" spans="1:8" ht="60" customHeight="1">
      <c r="B2" s="169" t="s">
        <v>198</v>
      </c>
      <c r="C2" s="169"/>
    </row>
    <row r="3" spans="1:8" ht="13.5" thickBot="1"/>
    <row r="4" spans="1:8" ht="47.25">
      <c r="A4" s="130" t="s">
        <v>13</v>
      </c>
      <c r="B4" s="131" t="s">
        <v>14</v>
      </c>
      <c r="C4" s="131" t="s">
        <v>15</v>
      </c>
      <c r="D4" s="183" t="s">
        <v>16</v>
      </c>
      <c r="E4" s="184"/>
    </row>
    <row r="5" spans="1:8" ht="21" customHeight="1">
      <c r="A5" s="132">
        <v>1</v>
      </c>
      <c r="B5" s="181" t="s">
        <v>118</v>
      </c>
      <c r="C5" s="185"/>
      <c r="D5" s="186">
        <f>D6+D12+D19+D20+D21</f>
        <v>12</v>
      </c>
      <c r="E5" s="187"/>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124"/>
      <c r="E11" s="18"/>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32">
        <v>2</v>
      </c>
      <c r="B22" s="181" t="s">
        <v>119</v>
      </c>
      <c r="C22" s="182"/>
      <c r="D22" s="133"/>
      <c r="E22" s="134">
        <f>D23+D24+D31+D40+D41+D42+D43+D47+D48</f>
        <v>32</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18">
        <v>0</v>
      </c>
    </row>
    <row r="27" spans="1:5" ht="15.75">
      <c r="A27" s="160"/>
      <c r="B27" s="4" t="s">
        <v>36</v>
      </c>
      <c r="C27" s="163"/>
      <c r="D27" s="163"/>
      <c r="E27" s="18">
        <v>1</v>
      </c>
    </row>
    <row r="28" spans="1:5" ht="15.75">
      <c r="A28" s="160"/>
      <c r="B28" s="4" t="s">
        <v>37</v>
      </c>
      <c r="C28" s="163"/>
      <c r="D28" s="163"/>
      <c r="E28" s="18">
        <v>0.5</v>
      </c>
    </row>
    <row r="29" spans="1:5" ht="15.75">
      <c r="A29" s="160"/>
      <c r="B29" s="4" t="s">
        <v>38</v>
      </c>
      <c r="C29" s="163"/>
      <c r="D29" s="163"/>
      <c r="E29" s="18">
        <v>0.5</v>
      </c>
    </row>
    <row r="30" spans="1:5" ht="31.5">
      <c r="A30" s="161"/>
      <c r="B30" s="4" t="s">
        <v>39</v>
      </c>
      <c r="C30" s="164"/>
      <c r="D30" s="164"/>
      <c r="E30" s="18">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18">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32">
        <v>3</v>
      </c>
      <c r="B49" s="179" t="s">
        <v>120</v>
      </c>
      <c r="C49" s="180"/>
      <c r="D49" s="135"/>
      <c r="E49" s="134">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32">
        <v>4</v>
      </c>
      <c r="B53" s="179" t="s">
        <v>59</v>
      </c>
      <c r="C53" s="180"/>
      <c r="D53" s="135"/>
      <c r="E53" s="134">
        <f>D54+D55</f>
        <v>10.5</v>
      </c>
    </row>
    <row r="54" spans="1:5" ht="31.5">
      <c r="A54" s="20" t="s">
        <v>89</v>
      </c>
      <c r="B54" s="12" t="s">
        <v>60</v>
      </c>
      <c r="C54" s="7" t="s">
        <v>24</v>
      </c>
      <c r="D54" s="7">
        <f>E54</f>
        <v>5</v>
      </c>
      <c r="E54" s="21">
        <v>5</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32">
        <v>5</v>
      </c>
      <c r="B61" s="136" t="s">
        <v>121</v>
      </c>
      <c r="C61" s="137"/>
      <c r="D61" s="137"/>
      <c r="E61" s="134">
        <f>D62+D64+D70+D71+D72+D73+D74</f>
        <v>21</v>
      </c>
    </row>
    <row r="62" spans="1:5" ht="31.5">
      <c r="A62" s="20" t="s">
        <v>91</v>
      </c>
      <c r="B62" s="12" t="s">
        <v>67</v>
      </c>
      <c r="C62" s="7" t="s">
        <v>18</v>
      </c>
      <c r="D62" s="7">
        <f>E62</f>
        <v>5</v>
      </c>
      <c r="E62" s="21">
        <v>5</v>
      </c>
    </row>
    <row r="63" spans="1:5" ht="110.25">
      <c r="A63" s="159" t="s">
        <v>104</v>
      </c>
      <c r="B63" s="35" t="s">
        <v>68</v>
      </c>
      <c r="C63" s="162" t="s">
        <v>69</v>
      </c>
      <c r="D63" s="124"/>
      <c r="E63" s="18"/>
    </row>
    <row r="64" spans="1:5" ht="31.5">
      <c r="A64" s="160"/>
      <c r="B64" s="4" t="s">
        <v>70</v>
      </c>
      <c r="C64" s="163"/>
      <c r="D64" s="162">
        <f>E64+E65+E66+E67+E68+E69</f>
        <v>6</v>
      </c>
      <c r="E64" s="138">
        <v>1</v>
      </c>
    </row>
    <row r="65" spans="1:5" ht="31.5">
      <c r="A65" s="160"/>
      <c r="B65" s="5" t="s">
        <v>71</v>
      </c>
      <c r="C65" s="163"/>
      <c r="D65" s="163"/>
      <c r="E65" s="138">
        <v>1</v>
      </c>
    </row>
    <row r="66" spans="1:5" ht="15.75">
      <c r="A66" s="160"/>
      <c r="B66" s="4" t="s">
        <v>72</v>
      </c>
      <c r="C66" s="163"/>
      <c r="D66" s="163"/>
      <c r="E66" s="138">
        <v>1</v>
      </c>
    </row>
    <row r="67" spans="1:5" ht="31.5">
      <c r="A67" s="160"/>
      <c r="B67" s="4" t="s">
        <v>73</v>
      </c>
      <c r="C67" s="163"/>
      <c r="D67" s="163"/>
      <c r="E67" s="138">
        <v>1</v>
      </c>
    </row>
    <row r="68" spans="1:5" ht="15.75">
      <c r="A68" s="160"/>
      <c r="B68" s="5" t="s">
        <v>74</v>
      </c>
      <c r="C68" s="163"/>
      <c r="D68" s="163"/>
      <c r="E68" s="138">
        <v>1</v>
      </c>
    </row>
    <row r="69" spans="1:5" ht="31.5">
      <c r="A69" s="161"/>
      <c r="B69" s="5" t="s">
        <v>75</v>
      </c>
      <c r="C69" s="164"/>
      <c r="D69" s="164"/>
      <c r="E69" s="139">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140" t="s">
        <v>78</v>
      </c>
      <c r="C75" s="30"/>
      <c r="D75" s="30"/>
      <c r="E75" s="123">
        <f>D5+E22+E49+E53+E61</f>
        <v>89.5</v>
      </c>
    </row>
    <row r="78" spans="1:5" ht="31.5">
      <c r="B78" s="98" t="s">
        <v>233</v>
      </c>
    </row>
    <row r="80" spans="1:5" ht="173.25">
      <c r="B80" s="119" t="s">
        <v>439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199</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13</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1</v>
      </c>
      <c r="E12" s="18">
        <v>0</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0</v>
      </c>
    </row>
    <row r="16" spans="1:8" ht="31.5">
      <c r="A16" s="160"/>
      <c r="B16" s="4" t="s">
        <v>29</v>
      </c>
      <c r="C16" s="163"/>
      <c r="D16" s="163"/>
      <c r="E16" s="18">
        <v>0</v>
      </c>
    </row>
    <row r="17" spans="1:5" ht="31.5">
      <c r="A17" s="160"/>
      <c r="B17" s="4" t="s">
        <v>30</v>
      </c>
      <c r="C17" s="163"/>
      <c r="D17" s="163"/>
      <c r="E17" s="18">
        <v>0</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23.5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2</v>
      </c>
      <c r="E64" s="18">
        <v>0</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0</v>
      </c>
    </row>
    <row r="68" spans="1:5" ht="15.75">
      <c r="A68" s="160"/>
      <c r="B68" s="5" t="s">
        <v>74</v>
      </c>
      <c r="C68" s="163"/>
      <c r="D68" s="163"/>
      <c r="E68" s="18">
        <v>1</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82</v>
      </c>
    </row>
    <row r="78" spans="1:5" ht="31.5">
      <c r="B78" s="98" t="s">
        <v>233</v>
      </c>
    </row>
    <row r="80" spans="1:5" ht="252">
      <c r="B80" s="119" t="s">
        <v>407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2:H80"/>
  <sheetViews>
    <sheetView topLeftCell="A71" workbookViewId="0">
      <selection activeCell="G68" sqref="G68"/>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30</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3</v>
      </c>
      <c r="E31" s="18">
        <v>0</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1</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17</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89.5</v>
      </c>
    </row>
    <row r="78" spans="1:5" ht="31.5">
      <c r="B78" s="98" t="s">
        <v>233</v>
      </c>
    </row>
    <row r="80" spans="1:5" ht="220.5">
      <c r="B80" s="119" t="s">
        <v>440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4</v>
      </c>
      <c r="E19" s="21">
        <v>4</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24.5</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2.5</v>
      </c>
      <c r="E31" s="18">
        <v>0.5</v>
      </c>
    </row>
    <row r="32" spans="1:5" ht="15.75">
      <c r="A32" s="160"/>
      <c r="B32" s="4" t="s">
        <v>41</v>
      </c>
      <c r="C32" s="163"/>
      <c r="D32" s="163"/>
      <c r="E32" s="18">
        <v>0.5</v>
      </c>
    </row>
    <row r="33" spans="1:5" ht="15.75">
      <c r="A33" s="160"/>
      <c r="B33" s="4" t="s">
        <v>42</v>
      </c>
      <c r="C33" s="163"/>
      <c r="D33" s="163"/>
      <c r="E33" s="18"/>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15</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82</v>
      </c>
    </row>
    <row r="78" spans="1:5" ht="31.5">
      <c r="B78" s="98" t="s">
        <v>233</v>
      </c>
    </row>
    <row r="80" spans="1:5" ht="267.75">
      <c r="B80" s="119" t="s">
        <v>441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20</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14</v>
      </c>
    </row>
    <row r="54" spans="1:5" ht="31.5">
      <c r="A54" s="20" t="s">
        <v>89</v>
      </c>
      <c r="B54" s="12" t="s">
        <v>60</v>
      </c>
      <c r="C54" s="7" t="s">
        <v>24</v>
      </c>
      <c r="D54" s="7">
        <f>E54</f>
        <v>7</v>
      </c>
      <c r="E54" s="21">
        <v>7</v>
      </c>
    </row>
    <row r="55" spans="1:5" ht="47.25">
      <c r="A55" s="159" t="s">
        <v>90</v>
      </c>
      <c r="B55" s="4" t="s">
        <v>61</v>
      </c>
      <c r="C55" s="162" t="s">
        <v>24</v>
      </c>
      <c r="D55" s="162">
        <f>E55+E56+E57+E58+E59+E60</f>
        <v>7</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1</v>
      </c>
    </row>
    <row r="61" spans="1:5" ht="15.75">
      <c r="A61" s="17">
        <v>5</v>
      </c>
      <c r="B61" s="11" t="s">
        <v>121</v>
      </c>
      <c r="C61" s="88"/>
      <c r="D61" s="88"/>
      <c r="E61" s="22">
        <f>D62+D64+D70+D71+D72+D73+D74</f>
        <v>26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86</v>
      </c>
    </row>
    <row r="78" spans="1:5" ht="31.5">
      <c r="B78" s="98" t="s">
        <v>233</v>
      </c>
    </row>
    <row r="80" spans="1:5" ht="204.75">
      <c r="B80" s="119" t="s">
        <v>403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200</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14</v>
      </c>
    </row>
    <row r="23" spans="1:5" ht="31.5">
      <c r="A23" s="20" t="s">
        <v>81</v>
      </c>
      <c r="B23" s="12" t="s">
        <v>32</v>
      </c>
      <c r="C23" s="7" t="s">
        <v>18</v>
      </c>
      <c r="D23" s="7">
        <f>E23</f>
        <v>3</v>
      </c>
      <c r="E23" s="21">
        <v>3</v>
      </c>
    </row>
    <row r="24" spans="1:5" ht="15.75">
      <c r="A24" s="159" t="s">
        <v>82</v>
      </c>
      <c r="B24" s="4" t="s">
        <v>33</v>
      </c>
      <c r="C24" s="162" t="s">
        <v>18</v>
      </c>
      <c r="D24" s="162">
        <f>E24+E25+E26+E27+E28+E29+E30</f>
        <v>0</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4</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3</v>
      </c>
      <c r="E42" s="21">
        <v>3</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5" t="s">
        <v>120</v>
      </c>
      <c r="C49" s="166"/>
      <c r="D49" s="85"/>
      <c r="E49" s="22">
        <f>D50+D51+D52</f>
        <v>12</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5</v>
      </c>
      <c r="E52" s="21">
        <v>5</v>
      </c>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69.5</v>
      </c>
    </row>
    <row r="78" spans="1:5" ht="31.5">
      <c r="B78" s="98" t="s">
        <v>233</v>
      </c>
    </row>
    <row r="80" spans="1:5" ht="283.5">
      <c r="B80" s="119" t="s">
        <v>442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183</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1</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11</v>
      </c>
    </row>
    <row r="54" spans="1:5" ht="31.5">
      <c r="A54" s="20" t="s">
        <v>89</v>
      </c>
      <c r="B54" s="12" t="s">
        <v>60</v>
      </c>
      <c r="C54" s="7" t="s">
        <v>24</v>
      </c>
      <c r="D54" s="7">
        <f>E54</f>
        <v>7</v>
      </c>
      <c r="E54" s="21">
        <v>7</v>
      </c>
    </row>
    <row r="55" spans="1:5" ht="47.25">
      <c r="A55" s="159" t="s">
        <v>90</v>
      </c>
      <c r="B55" s="4" t="s">
        <v>61</v>
      </c>
      <c r="C55" s="162" t="s">
        <v>24</v>
      </c>
      <c r="D55" s="162">
        <f>E55+E56+E57+E58+E59+E60</f>
        <v>4</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15.75">
      <c r="A61" s="17">
        <v>5</v>
      </c>
      <c r="B61" s="11" t="s">
        <v>121</v>
      </c>
      <c r="C61" s="88"/>
      <c r="D61" s="88"/>
      <c r="E61" s="22">
        <f>D62+D64+D70+D71+D72+D73+D74</f>
        <v>29</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0</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90</v>
      </c>
    </row>
    <row r="78" spans="1:5" ht="31.5">
      <c r="B78" s="98" t="s">
        <v>233</v>
      </c>
    </row>
    <row r="80" spans="1:5" ht="252">
      <c r="B80" s="119" t="s">
        <v>404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c r="A20" s="20" t="s">
        <v>94</v>
      </c>
      <c r="B20" s="6" t="s">
        <v>97</v>
      </c>
      <c r="C20" s="7" t="s">
        <v>24</v>
      </c>
      <c r="D20" s="7">
        <f>E20</f>
        <v>7</v>
      </c>
      <c r="E20" s="21">
        <v>7</v>
      </c>
    </row>
    <row r="21" spans="1:5" ht="31.5" hidden="1">
      <c r="A21" s="20" t="s">
        <v>95</v>
      </c>
      <c r="B21" s="6" t="s">
        <v>98</v>
      </c>
      <c r="C21" s="7" t="s">
        <v>24</v>
      </c>
      <c r="D21" s="7">
        <f>E21</f>
        <v>0</v>
      </c>
      <c r="E21" s="21"/>
    </row>
    <row r="22" spans="1:5" ht="15.75">
      <c r="A22" s="17">
        <v>2</v>
      </c>
      <c r="B22" s="167" t="s">
        <v>119</v>
      </c>
      <c r="C22" s="168"/>
      <c r="D22" s="86"/>
      <c r="E22" s="22">
        <f>D23+D24+D31+D40+D41+D42+D43+D47+D48</f>
        <v>42.5</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c r="A48" s="20" t="s">
        <v>106</v>
      </c>
      <c r="B48" s="6" t="s">
        <v>107</v>
      </c>
      <c r="C48" s="7" t="s">
        <v>50</v>
      </c>
      <c r="D48" s="7">
        <f>E48</f>
        <v>9</v>
      </c>
      <c r="E48" s="21">
        <v>9</v>
      </c>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11.5</v>
      </c>
    </row>
    <row r="54" spans="1:5" ht="31.5">
      <c r="A54" s="20" t="s">
        <v>89</v>
      </c>
      <c r="B54" s="12" t="s">
        <v>60</v>
      </c>
      <c r="C54" s="7" t="s">
        <v>24</v>
      </c>
      <c r="D54" s="7">
        <f>E54</f>
        <v>7</v>
      </c>
      <c r="E54" s="21">
        <v>7</v>
      </c>
    </row>
    <row r="55" spans="1:5" ht="47.25">
      <c r="A55" s="159" t="s">
        <v>90</v>
      </c>
      <c r="B55" s="4" t="s">
        <v>61</v>
      </c>
      <c r="C55" s="162" t="s">
        <v>24</v>
      </c>
      <c r="D55" s="162">
        <f>E55+E56+E57+E58+E59+E60</f>
        <v>4.5</v>
      </c>
      <c r="E55" s="18">
        <v>0.5</v>
      </c>
    </row>
    <row r="56" spans="1:5" ht="31.5">
      <c r="A56" s="160"/>
      <c r="B56" s="4" t="s">
        <v>62</v>
      </c>
      <c r="C56" s="163"/>
      <c r="D56" s="163"/>
      <c r="E56" s="18">
        <v>1</v>
      </c>
    </row>
    <row r="57" spans="1:5" ht="15.75">
      <c r="A57" s="160"/>
      <c r="B57" s="4" t="s">
        <v>63</v>
      </c>
      <c r="C57" s="163"/>
      <c r="D57" s="163"/>
      <c r="E57" s="18">
        <v>0</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5</v>
      </c>
    </row>
    <row r="62" spans="1:5" ht="31.5" hidden="1">
      <c r="A62" s="20" t="s">
        <v>91</v>
      </c>
      <c r="B62" s="12" t="s">
        <v>67</v>
      </c>
      <c r="C62" s="7" t="s">
        <v>18</v>
      </c>
      <c r="D62" s="7">
        <f>E62</f>
        <v>0</v>
      </c>
      <c r="E62" s="21"/>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92</v>
      </c>
    </row>
    <row r="78" spans="1:5" ht="31.5">
      <c r="B78" s="98" t="s">
        <v>233</v>
      </c>
    </row>
    <row r="80" spans="1:5" ht="283.5">
      <c r="B80" s="119" t="s">
        <v>405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170</v>
      </c>
      <c r="C2" s="169"/>
    </row>
    <row r="3" spans="1:8" ht="13.5" thickBot="1"/>
    <row r="4" spans="1:8" ht="47.25">
      <c r="A4" s="15" t="s">
        <v>13</v>
      </c>
      <c r="B4" s="16" t="s">
        <v>14</v>
      </c>
      <c r="C4" s="16" t="s">
        <v>15</v>
      </c>
      <c r="D4" s="188" t="s">
        <v>16</v>
      </c>
      <c r="E4" s="189"/>
    </row>
    <row r="5" spans="1:8" ht="21" customHeight="1">
      <c r="A5" s="17">
        <v>1</v>
      </c>
      <c r="B5" s="177" t="s">
        <v>118</v>
      </c>
      <c r="C5" s="177"/>
      <c r="D5" s="190">
        <f>D6+D12+D19+D20+D21</f>
        <v>19</v>
      </c>
      <c r="E5" s="191"/>
    </row>
    <row r="6" spans="1:8" ht="15.75">
      <c r="A6" s="176" t="s">
        <v>79</v>
      </c>
      <c r="B6" s="4" t="s">
        <v>17</v>
      </c>
      <c r="C6" s="175" t="s">
        <v>18</v>
      </c>
      <c r="D6" s="175">
        <f>E6+E7+E8+E9+E10</f>
        <v>5</v>
      </c>
      <c r="E6" s="126">
        <v>1</v>
      </c>
    </row>
    <row r="7" spans="1:8" ht="15.75">
      <c r="A7" s="176"/>
      <c r="B7" s="4" t="s">
        <v>19</v>
      </c>
      <c r="C7" s="175"/>
      <c r="D7" s="175"/>
      <c r="E7" s="126">
        <v>1</v>
      </c>
    </row>
    <row r="8" spans="1:8" ht="15.75">
      <c r="A8" s="176"/>
      <c r="B8" s="4" t="s">
        <v>20</v>
      </c>
      <c r="C8" s="175"/>
      <c r="D8" s="175"/>
      <c r="E8" s="126">
        <v>1</v>
      </c>
    </row>
    <row r="9" spans="1:8" ht="15.75">
      <c r="A9" s="176"/>
      <c r="B9" s="4" t="s">
        <v>21</v>
      </c>
      <c r="C9" s="175"/>
      <c r="D9" s="175"/>
      <c r="E9" s="126">
        <v>1</v>
      </c>
    </row>
    <row r="10" spans="1:8" ht="15.75">
      <c r="A10" s="176"/>
      <c r="B10" s="4" t="s">
        <v>22</v>
      </c>
      <c r="C10" s="175"/>
      <c r="D10" s="175"/>
      <c r="E10" s="126">
        <v>1</v>
      </c>
    </row>
    <row r="11" spans="1:8" ht="47.25">
      <c r="A11" s="176" t="s">
        <v>80</v>
      </c>
      <c r="B11" s="35" t="s">
        <v>23</v>
      </c>
      <c r="C11" s="175" t="s">
        <v>24</v>
      </c>
      <c r="D11" s="124"/>
      <c r="E11" s="19"/>
      <c r="H11" s="51"/>
    </row>
    <row r="12" spans="1:8" ht="15.75">
      <c r="A12" s="176"/>
      <c r="B12" s="4" t="s">
        <v>25</v>
      </c>
      <c r="C12" s="175"/>
      <c r="D12" s="175">
        <f>E12+E13+E14+E15+E16+E17+E18</f>
        <v>7</v>
      </c>
      <c r="E12" s="126">
        <v>1</v>
      </c>
    </row>
    <row r="13" spans="1:8" ht="31.5">
      <c r="A13" s="176"/>
      <c r="B13" s="4" t="s">
        <v>26</v>
      </c>
      <c r="C13" s="175"/>
      <c r="D13" s="175"/>
      <c r="E13" s="126">
        <v>1</v>
      </c>
    </row>
    <row r="14" spans="1:8" ht="31.5">
      <c r="A14" s="176"/>
      <c r="B14" s="4" t="s">
        <v>27</v>
      </c>
      <c r="C14" s="175"/>
      <c r="D14" s="175"/>
      <c r="E14" s="126">
        <v>1</v>
      </c>
    </row>
    <row r="15" spans="1:8" ht="31.5">
      <c r="A15" s="176"/>
      <c r="B15" s="4" t="s">
        <v>28</v>
      </c>
      <c r="C15" s="175"/>
      <c r="D15" s="175"/>
      <c r="E15" s="126">
        <v>1</v>
      </c>
    </row>
    <row r="16" spans="1:8" ht="31.5">
      <c r="A16" s="176"/>
      <c r="B16" s="4" t="s">
        <v>29</v>
      </c>
      <c r="C16" s="175"/>
      <c r="D16" s="175"/>
      <c r="E16" s="126">
        <v>1</v>
      </c>
    </row>
    <row r="17" spans="1:5" ht="31.5">
      <c r="A17" s="176"/>
      <c r="B17" s="4" t="s">
        <v>30</v>
      </c>
      <c r="C17" s="175"/>
      <c r="D17" s="175"/>
      <c r="E17" s="126">
        <v>1</v>
      </c>
    </row>
    <row r="18" spans="1:5" ht="31.5">
      <c r="A18" s="176"/>
      <c r="B18" s="4" t="s">
        <v>31</v>
      </c>
      <c r="C18" s="175"/>
      <c r="D18" s="175"/>
      <c r="E18" s="126">
        <v>1</v>
      </c>
    </row>
    <row r="19" spans="1:5" ht="47.25" hidden="1">
      <c r="A19" s="20" t="s">
        <v>93</v>
      </c>
      <c r="B19" s="12" t="s">
        <v>96</v>
      </c>
      <c r="C19" s="7" t="s">
        <v>18</v>
      </c>
      <c r="D19" s="7">
        <f>E19</f>
        <v>0</v>
      </c>
      <c r="E19" s="21"/>
    </row>
    <row r="20" spans="1:5" ht="31.5">
      <c r="A20" s="20" t="s">
        <v>94</v>
      </c>
      <c r="B20" s="12" t="s">
        <v>97</v>
      </c>
      <c r="C20" s="7" t="s">
        <v>24</v>
      </c>
      <c r="D20" s="7">
        <f>E20</f>
        <v>7</v>
      </c>
      <c r="E20" s="21">
        <v>7</v>
      </c>
    </row>
    <row r="21" spans="1:5" ht="31.5" hidden="1">
      <c r="A21" s="20" t="s">
        <v>95</v>
      </c>
      <c r="B21" s="12" t="s">
        <v>98</v>
      </c>
      <c r="C21" s="7" t="s">
        <v>24</v>
      </c>
      <c r="D21" s="7">
        <f>E21</f>
        <v>0</v>
      </c>
      <c r="E21" s="21"/>
    </row>
    <row r="22" spans="1:5" ht="30" customHeight="1">
      <c r="A22" s="17">
        <v>2</v>
      </c>
      <c r="B22" s="177" t="s">
        <v>119</v>
      </c>
      <c r="C22" s="177"/>
      <c r="D22" s="125"/>
      <c r="E22" s="22">
        <f>D23+D24+D31+D40+D41+D42+D43+D47+D48</f>
        <v>37.5</v>
      </c>
    </row>
    <row r="23" spans="1:5" ht="31.5">
      <c r="A23" s="20" t="s">
        <v>81</v>
      </c>
      <c r="B23" s="12" t="s">
        <v>32</v>
      </c>
      <c r="C23" s="7" t="s">
        <v>18</v>
      </c>
      <c r="D23" s="7">
        <f>E23</f>
        <v>5</v>
      </c>
      <c r="E23" s="21">
        <v>5</v>
      </c>
    </row>
    <row r="24" spans="1:5" ht="15.75">
      <c r="A24" s="176" t="s">
        <v>82</v>
      </c>
      <c r="B24" s="4" t="s">
        <v>33</v>
      </c>
      <c r="C24" s="175" t="s">
        <v>18</v>
      </c>
      <c r="D24" s="175">
        <f>E24+E25+E26+E27+E28+E29+E30</f>
        <v>2</v>
      </c>
      <c r="E24" s="18">
        <v>1</v>
      </c>
    </row>
    <row r="25" spans="1:5" ht="15.75">
      <c r="A25" s="176"/>
      <c r="B25" s="4" t="s">
        <v>34</v>
      </c>
      <c r="C25" s="175"/>
      <c r="D25" s="175"/>
      <c r="E25" s="18">
        <v>0</v>
      </c>
    </row>
    <row r="26" spans="1:5" ht="15.75">
      <c r="A26" s="176"/>
      <c r="B26" s="4" t="s">
        <v>35</v>
      </c>
      <c r="C26" s="175"/>
      <c r="D26" s="175"/>
      <c r="E26" s="23">
        <v>0</v>
      </c>
    </row>
    <row r="27" spans="1:5" ht="15.75">
      <c r="A27" s="176"/>
      <c r="B27" s="4" t="s">
        <v>36</v>
      </c>
      <c r="C27" s="175"/>
      <c r="D27" s="175"/>
      <c r="E27" s="24">
        <v>0</v>
      </c>
    </row>
    <row r="28" spans="1:5" ht="15.75">
      <c r="A28" s="176"/>
      <c r="B28" s="4" t="s">
        <v>37</v>
      </c>
      <c r="C28" s="175"/>
      <c r="D28" s="175"/>
      <c r="E28" s="24">
        <v>0.5</v>
      </c>
    </row>
    <row r="29" spans="1:5" ht="15.75">
      <c r="A29" s="176"/>
      <c r="B29" s="4" t="s">
        <v>38</v>
      </c>
      <c r="C29" s="175"/>
      <c r="D29" s="175"/>
      <c r="E29" s="24">
        <v>0.5</v>
      </c>
    </row>
    <row r="30" spans="1:5" ht="31.5">
      <c r="A30" s="176"/>
      <c r="B30" s="4" t="s">
        <v>39</v>
      </c>
      <c r="C30" s="175"/>
      <c r="D30" s="175"/>
      <c r="E30" s="24">
        <v>0</v>
      </c>
    </row>
    <row r="31" spans="1:5" ht="31.5">
      <c r="A31" s="176" t="s">
        <v>83</v>
      </c>
      <c r="B31" s="4" t="s">
        <v>40</v>
      </c>
      <c r="C31" s="175" t="s">
        <v>18</v>
      </c>
      <c r="D31" s="175">
        <f>E31+E32+E33+E34+E35+E36+E37+E38+E39</f>
        <v>3.5</v>
      </c>
      <c r="E31" s="18">
        <v>0.5</v>
      </c>
    </row>
    <row r="32" spans="1:5" ht="15.75">
      <c r="A32" s="176"/>
      <c r="B32" s="4" t="s">
        <v>41</v>
      </c>
      <c r="C32" s="175"/>
      <c r="D32" s="175"/>
      <c r="E32" s="18">
        <v>0.5</v>
      </c>
    </row>
    <row r="33" spans="1:5" ht="15.75">
      <c r="A33" s="176"/>
      <c r="B33" s="4" t="s">
        <v>42</v>
      </c>
      <c r="C33" s="175"/>
      <c r="D33" s="175"/>
      <c r="E33" s="18">
        <v>0.5</v>
      </c>
    </row>
    <row r="34" spans="1:5" ht="31.5">
      <c r="A34" s="176"/>
      <c r="B34" s="4" t="s">
        <v>43</v>
      </c>
      <c r="C34" s="175"/>
      <c r="D34" s="175"/>
      <c r="E34" s="18">
        <v>0.5</v>
      </c>
    </row>
    <row r="35" spans="1:5" ht="15.75">
      <c r="A35" s="176"/>
      <c r="B35" s="4" t="s">
        <v>44</v>
      </c>
      <c r="C35" s="175"/>
      <c r="D35" s="175"/>
      <c r="E35" s="18">
        <v>0</v>
      </c>
    </row>
    <row r="36" spans="1:5" ht="15.75">
      <c r="A36" s="176"/>
      <c r="B36" s="4" t="s">
        <v>45</v>
      </c>
      <c r="C36" s="175"/>
      <c r="D36" s="175"/>
      <c r="E36" s="18">
        <v>0.5</v>
      </c>
    </row>
    <row r="37" spans="1:5" ht="31.5">
      <c r="A37" s="176"/>
      <c r="B37" s="4" t="s">
        <v>46</v>
      </c>
      <c r="C37" s="175"/>
      <c r="D37" s="175"/>
      <c r="E37" s="18">
        <v>0.5</v>
      </c>
    </row>
    <row r="38" spans="1:5" ht="15.75">
      <c r="A38" s="176"/>
      <c r="B38" s="4" t="s">
        <v>47</v>
      </c>
      <c r="C38" s="175"/>
      <c r="D38" s="175"/>
      <c r="E38" s="18">
        <v>0.5</v>
      </c>
    </row>
    <row r="39" spans="1:5" ht="47.25">
      <c r="A39" s="176"/>
      <c r="B39" s="4" t="s">
        <v>48</v>
      </c>
      <c r="C39" s="175"/>
      <c r="D39" s="175"/>
      <c r="E39" s="24">
        <v>0</v>
      </c>
    </row>
    <row r="40" spans="1:5" ht="47.25">
      <c r="A40" s="20"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76" t="s">
        <v>86</v>
      </c>
      <c r="B43" s="4" t="s">
        <v>52</v>
      </c>
      <c r="C43" s="175" t="s">
        <v>18</v>
      </c>
      <c r="D43" s="175">
        <f>E43+E44+E45+E46</f>
        <v>0</v>
      </c>
      <c r="E43" s="18">
        <v>0</v>
      </c>
    </row>
    <row r="44" spans="1:5" ht="31.5">
      <c r="A44" s="176"/>
      <c r="B44" s="4" t="s">
        <v>53</v>
      </c>
      <c r="C44" s="175"/>
      <c r="D44" s="175"/>
      <c r="E44" s="18">
        <v>0</v>
      </c>
    </row>
    <row r="45" spans="1:5" ht="15.75">
      <c r="A45" s="176"/>
      <c r="B45" s="4" t="s">
        <v>54</v>
      </c>
      <c r="C45" s="175"/>
      <c r="D45" s="175"/>
      <c r="E45" s="18">
        <v>0</v>
      </c>
    </row>
    <row r="46" spans="1:5" ht="15.75">
      <c r="A46" s="176"/>
      <c r="B46" s="4" t="s">
        <v>55</v>
      </c>
      <c r="C46" s="175"/>
      <c r="D46" s="175"/>
      <c r="E46" s="18">
        <v>0</v>
      </c>
    </row>
    <row r="47" spans="1:5" ht="47.25">
      <c r="A47" s="20" t="s">
        <v>105</v>
      </c>
      <c r="B47" s="12" t="s">
        <v>56</v>
      </c>
      <c r="C47" s="7" t="s">
        <v>18</v>
      </c>
      <c r="D47" s="7">
        <f>E47</f>
        <v>5</v>
      </c>
      <c r="E47" s="21">
        <v>5</v>
      </c>
    </row>
    <row r="48" spans="1:5" ht="31.5">
      <c r="A48" s="20" t="s">
        <v>106</v>
      </c>
      <c r="B48" s="12" t="s">
        <v>107</v>
      </c>
      <c r="C48" s="7" t="s">
        <v>50</v>
      </c>
      <c r="D48" s="7">
        <f>E48</f>
        <v>9</v>
      </c>
      <c r="E48" s="21">
        <v>9</v>
      </c>
    </row>
    <row r="49" spans="1:5" ht="24" customHeight="1">
      <c r="A49" s="17">
        <v>3</v>
      </c>
      <c r="B49" s="192" t="s">
        <v>120</v>
      </c>
      <c r="C49" s="192"/>
      <c r="D49" s="108"/>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92" t="s">
        <v>59</v>
      </c>
      <c r="C53" s="192"/>
      <c r="D53" s="108"/>
      <c r="E53" s="22">
        <f>D54+D55</f>
        <v>12.5</v>
      </c>
    </row>
    <row r="54" spans="1:5" ht="31.5">
      <c r="A54" s="20" t="s">
        <v>89</v>
      </c>
      <c r="B54" s="12" t="s">
        <v>60</v>
      </c>
      <c r="C54" s="7" t="s">
        <v>24</v>
      </c>
      <c r="D54" s="7">
        <f>E54</f>
        <v>7</v>
      </c>
      <c r="E54" s="21">
        <v>7</v>
      </c>
    </row>
    <row r="55" spans="1:5" ht="47.25">
      <c r="A55" s="176" t="s">
        <v>90</v>
      </c>
      <c r="B55" s="4" t="s">
        <v>61</v>
      </c>
      <c r="C55" s="175" t="s">
        <v>24</v>
      </c>
      <c r="D55" s="175">
        <f>E55+E56+E57+E58+E59+E60</f>
        <v>5.5</v>
      </c>
      <c r="E55" s="18">
        <v>0.5</v>
      </c>
    </row>
    <row r="56" spans="1:5" ht="31.5">
      <c r="A56" s="176"/>
      <c r="B56" s="4" t="s">
        <v>62</v>
      </c>
      <c r="C56" s="175"/>
      <c r="D56" s="175"/>
      <c r="E56" s="18">
        <v>1</v>
      </c>
    </row>
    <row r="57" spans="1:5" ht="15.75">
      <c r="A57" s="176"/>
      <c r="B57" s="4" t="s">
        <v>63</v>
      </c>
      <c r="C57" s="175"/>
      <c r="D57" s="175"/>
      <c r="E57" s="18">
        <v>1</v>
      </c>
    </row>
    <row r="58" spans="1:5" ht="31.5">
      <c r="A58" s="176"/>
      <c r="B58" s="4" t="s">
        <v>64</v>
      </c>
      <c r="C58" s="175"/>
      <c r="D58" s="175"/>
      <c r="E58" s="18">
        <v>1</v>
      </c>
    </row>
    <row r="59" spans="1:5" ht="31.5">
      <c r="A59" s="176"/>
      <c r="B59" s="4" t="s">
        <v>65</v>
      </c>
      <c r="C59" s="175"/>
      <c r="D59" s="175"/>
      <c r="E59" s="18">
        <v>2</v>
      </c>
    </row>
    <row r="60" spans="1:5" ht="47.25">
      <c r="A60" s="176"/>
      <c r="B60" s="4" t="s">
        <v>66</v>
      </c>
      <c r="C60" s="175"/>
      <c r="D60" s="175"/>
      <c r="E60" s="18">
        <v>0</v>
      </c>
    </row>
    <row r="61" spans="1:5" ht="23.25" customHeight="1">
      <c r="A61" s="17">
        <v>5</v>
      </c>
      <c r="B61" s="11" t="s">
        <v>121</v>
      </c>
      <c r="C61" s="125"/>
      <c r="D61" s="125"/>
      <c r="E61" s="22">
        <f>D62+D64+D70+D71+D72+D73+D74</f>
        <v>4</v>
      </c>
    </row>
    <row r="62" spans="1:5" ht="31.5">
      <c r="A62" s="20" t="s">
        <v>91</v>
      </c>
      <c r="B62" s="12" t="s">
        <v>67</v>
      </c>
      <c r="C62" s="7" t="s">
        <v>18</v>
      </c>
      <c r="D62" s="7">
        <f>E62</f>
        <v>0</v>
      </c>
      <c r="E62" s="21">
        <v>0</v>
      </c>
    </row>
    <row r="63" spans="1:5" ht="110.25">
      <c r="A63" s="176" t="s">
        <v>104</v>
      </c>
      <c r="B63" s="35" t="s">
        <v>68</v>
      </c>
      <c r="C63" s="175" t="s">
        <v>69</v>
      </c>
      <c r="D63" s="124"/>
      <c r="E63" s="18"/>
    </row>
    <row r="64" spans="1:5" ht="31.5">
      <c r="A64" s="176"/>
      <c r="B64" s="4" t="s">
        <v>70</v>
      </c>
      <c r="C64" s="175"/>
      <c r="D64" s="175">
        <f>E64+E65+E66+E67+E68+E69</f>
        <v>4</v>
      </c>
      <c r="E64" s="18">
        <v>1</v>
      </c>
    </row>
    <row r="65" spans="1:5" ht="31.5">
      <c r="A65" s="176"/>
      <c r="B65" s="5" t="s">
        <v>71</v>
      </c>
      <c r="C65" s="175"/>
      <c r="D65" s="175"/>
      <c r="E65" s="18">
        <v>0</v>
      </c>
    </row>
    <row r="66" spans="1:5" ht="15.75">
      <c r="A66" s="176"/>
      <c r="B66" s="4" t="s">
        <v>72</v>
      </c>
      <c r="C66" s="175"/>
      <c r="D66" s="175"/>
      <c r="E66" s="18">
        <v>1</v>
      </c>
    </row>
    <row r="67" spans="1:5" ht="31.5">
      <c r="A67" s="176"/>
      <c r="B67" s="4" t="s">
        <v>73</v>
      </c>
      <c r="C67" s="175"/>
      <c r="D67" s="175"/>
      <c r="E67" s="18">
        <v>1</v>
      </c>
    </row>
    <row r="68" spans="1:5" ht="15.75">
      <c r="A68" s="176"/>
      <c r="B68" s="5" t="s">
        <v>74</v>
      </c>
      <c r="C68" s="175"/>
      <c r="D68" s="175"/>
      <c r="E68" s="18">
        <v>1</v>
      </c>
    </row>
    <row r="69" spans="1:5" ht="31.5">
      <c r="A69" s="176"/>
      <c r="B69" s="5" t="s">
        <v>75</v>
      </c>
      <c r="C69" s="175"/>
      <c r="D69" s="175"/>
      <c r="E69" s="56">
        <v>0</v>
      </c>
    </row>
    <row r="70" spans="1:5" ht="31.5" hidden="1">
      <c r="A70" s="20" t="s">
        <v>103</v>
      </c>
      <c r="B70" s="14" t="s">
        <v>112</v>
      </c>
      <c r="C70" s="7" t="s">
        <v>117</v>
      </c>
      <c r="D70" s="7">
        <f>E70</f>
        <v>0</v>
      </c>
      <c r="E70" s="21"/>
    </row>
    <row r="71" spans="1:5" ht="31.5" hidden="1">
      <c r="A71" s="20"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87</v>
      </c>
    </row>
    <row r="78" spans="1:5" ht="31.5">
      <c r="B78" s="98" t="s">
        <v>233</v>
      </c>
    </row>
    <row r="80" spans="1:5" ht="299.25">
      <c r="B80" s="119" t="s">
        <v>406</v>
      </c>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pageSetup paperSize="9" scale="76" orientation="portrait" verticalDpi="0" r:id="rId1"/>
</worksheet>
</file>

<file path=xl/worksheets/sheet44.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2" customWidth="1"/>
    <col min="4" max="4" width="6.28515625" customWidth="1"/>
    <col min="5" max="5" width="6.28515625" style="39" customWidth="1"/>
    <col min="6" max="6" width="4.28515625" style="55" customWidth="1"/>
  </cols>
  <sheetData>
    <row r="2" spans="1:8" ht="60" customHeight="1">
      <c r="B2" s="169" t="s">
        <v>201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3</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0</v>
      </c>
    </row>
    <row r="16" spans="1:8" ht="31.5">
      <c r="A16" s="160"/>
      <c r="B16" s="4" t="s">
        <v>29</v>
      </c>
      <c r="C16" s="163"/>
      <c r="D16" s="163"/>
      <c r="E16" s="18">
        <v>1</v>
      </c>
    </row>
    <row r="17" spans="1:5" ht="31.5">
      <c r="A17" s="160"/>
      <c r="B17" s="4" t="s">
        <v>30</v>
      </c>
      <c r="C17" s="163"/>
      <c r="D17" s="163"/>
      <c r="E17" s="18">
        <v>0</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19.5</v>
      </c>
    </row>
    <row r="23" spans="1:5" ht="31.5">
      <c r="A23" s="20" t="s">
        <v>81</v>
      </c>
      <c r="B23" s="12" t="s">
        <v>32</v>
      </c>
      <c r="C23" s="7" t="s">
        <v>18</v>
      </c>
      <c r="D23" s="7">
        <f>E23</f>
        <v>3</v>
      </c>
      <c r="E23" s="21">
        <v>3</v>
      </c>
    </row>
    <row r="24" spans="1:5" ht="15.75">
      <c r="A24" s="159" t="s">
        <v>82</v>
      </c>
      <c r="B24" s="4" t="s">
        <v>33</v>
      </c>
      <c r="C24" s="162" t="s">
        <v>18</v>
      </c>
      <c r="D24" s="162">
        <f>E24+E25+E26+E27+E28+E29+E30</f>
        <v>2.5</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11</v>
      </c>
    </row>
    <row r="54" spans="1:5" ht="31.5">
      <c r="A54" s="20" t="s">
        <v>89</v>
      </c>
      <c r="B54" s="12" t="s">
        <v>60</v>
      </c>
      <c r="C54" s="7" t="s">
        <v>24</v>
      </c>
      <c r="D54" s="7">
        <f>E54</f>
        <v>7</v>
      </c>
      <c r="E54" s="21">
        <v>7</v>
      </c>
    </row>
    <row r="55" spans="1:5" ht="47.25">
      <c r="A55" s="159" t="s">
        <v>90</v>
      </c>
      <c r="B55" s="4" t="s">
        <v>61</v>
      </c>
      <c r="C55" s="162" t="s">
        <v>24</v>
      </c>
      <c r="D55" s="162">
        <f>E55+E56+E57+E58+E59+E60</f>
        <v>4</v>
      </c>
      <c r="E55" s="18">
        <v>0</v>
      </c>
    </row>
    <row r="56" spans="1:5" ht="31.5">
      <c r="A56" s="160"/>
      <c r="B56" s="4" t="s">
        <v>62</v>
      </c>
      <c r="C56" s="163"/>
      <c r="D56" s="163"/>
      <c r="E56" s="18">
        <v>0</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25</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3">
        <f>D5+E22+E49+E53+E61</f>
        <v>75.5</v>
      </c>
    </row>
    <row r="78" spans="1:5" ht="31.5">
      <c r="B78" s="98" t="s">
        <v>233</v>
      </c>
    </row>
    <row r="80" spans="1:5" ht="299.25">
      <c r="B80" s="119" t="s">
        <v>443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1" orientation="portrait" verticalDpi="0" r:id="rId1"/>
</worksheet>
</file>

<file path=xl/worksheets/sheet45.xml><?xml version="1.0" encoding="utf-8"?>
<worksheet xmlns="http://schemas.openxmlformats.org/spreadsheetml/2006/main" xmlns:r="http://schemas.openxmlformats.org/officeDocument/2006/relationships">
  <dimension ref="A2:H80"/>
  <sheetViews>
    <sheetView topLeftCell="A3" workbookViewId="0">
      <selection activeCell="F3"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234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10.5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25.5</v>
      </c>
    </row>
    <row r="23" spans="1:5" ht="31.5">
      <c r="A23" s="20" t="s">
        <v>81</v>
      </c>
      <c r="B23" s="12" t="s">
        <v>32</v>
      </c>
      <c r="C23" s="7" t="s">
        <v>18</v>
      </c>
      <c r="D23" s="7">
        <f>E23</f>
        <v>3</v>
      </c>
      <c r="E23" s="21">
        <v>3</v>
      </c>
    </row>
    <row r="24" spans="1:5" ht="15.75">
      <c r="A24" s="159" t="s">
        <v>82</v>
      </c>
      <c r="B24" s="4" t="s">
        <v>33</v>
      </c>
      <c r="C24" s="162" t="s">
        <v>18</v>
      </c>
      <c r="D24" s="162">
        <f>E24+E25+E26+E27+E28+E29+E30</f>
        <v>3.5</v>
      </c>
      <c r="E24" s="18">
        <v>1</v>
      </c>
    </row>
    <row r="25" spans="1:5" ht="15.75">
      <c r="A25" s="160"/>
      <c r="B25" s="4" t="s">
        <v>34</v>
      </c>
      <c r="C25" s="163"/>
      <c r="D25" s="163"/>
      <c r="E25" s="18">
        <v>0</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1</v>
      </c>
      <c r="E47" s="21">
        <v>1</v>
      </c>
    </row>
    <row r="48" spans="1:5" ht="31.5" hidden="1">
      <c r="A48" s="20" t="s">
        <v>106</v>
      </c>
      <c r="B48" s="6" t="s">
        <v>107</v>
      </c>
      <c r="C48" s="7" t="s">
        <v>50</v>
      </c>
      <c r="D48" s="7">
        <f>E48</f>
        <v>0</v>
      </c>
      <c r="E48" s="21"/>
    </row>
    <row r="49" spans="1:5" ht="15.75">
      <c r="A49" s="17">
        <v>3</v>
      </c>
      <c r="B49" s="165" t="s">
        <v>120</v>
      </c>
      <c r="C49" s="166"/>
      <c r="D49" s="85"/>
      <c r="E49" s="22">
        <f>D50+D51+D52</f>
        <v>10</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3</v>
      </c>
      <c r="E52" s="21">
        <v>3</v>
      </c>
    </row>
    <row r="53" spans="1:5" ht="15.75">
      <c r="A53" s="17">
        <v>4</v>
      </c>
      <c r="B53" s="165" t="s">
        <v>59</v>
      </c>
      <c r="C53" s="166"/>
      <c r="D53" s="85"/>
      <c r="E53" s="22">
        <f>D54+D55</f>
        <v>11</v>
      </c>
    </row>
    <row r="54" spans="1:5" ht="31.5">
      <c r="A54" s="20" t="s">
        <v>89</v>
      </c>
      <c r="B54" s="12" t="s">
        <v>60</v>
      </c>
      <c r="C54" s="7" t="s">
        <v>24</v>
      </c>
      <c r="D54" s="7">
        <f>E54</f>
        <v>7</v>
      </c>
      <c r="E54" s="21">
        <v>7</v>
      </c>
    </row>
    <row r="55" spans="1:5" ht="47.25">
      <c r="A55" s="159" t="s">
        <v>90</v>
      </c>
      <c r="B55" s="4" t="s">
        <v>61</v>
      </c>
      <c r="C55" s="162" t="s">
        <v>24</v>
      </c>
      <c r="D55" s="162">
        <f>E55+E56+E57+E58+E59+E60</f>
        <v>4</v>
      </c>
      <c r="E55" s="18">
        <v>0</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1</v>
      </c>
    </row>
    <row r="61" spans="1:5" ht="15.75">
      <c r="A61" s="17">
        <v>5</v>
      </c>
      <c r="B61" s="11" t="s">
        <v>121</v>
      </c>
      <c r="C61" s="88"/>
      <c r="D61" s="88"/>
      <c r="E61" s="22">
        <f>D62+D64+D70+D71+D72+D73+D74</f>
        <v>14</v>
      </c>
    </row>
    <row r="62" spans="1:5" ht="31.5">
      <c r="A62" s="20" t="s">
        <v>91</v>
      </c>
      <c r="B62" s="12" t="s">
        <v>67</v>
      </c>
      <c r="C62" s="7" t="s">
        <v>18</v>
      </c>
      <c r="D62" s="7">
        <f>E62</f>
        <v>3</v>
      </c>
      <c r="E62" s="21">
        <v>3</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71</v>
      </c>
    </row>
    <row r="78" spans="1:5" ht="31.5">
      <c r="B78" s="98" t="s">
        <v>233</v>
      </c>
    </row>
    <row r="80" spans="1:5" ht="315">
      <c r="B80" s="119" t="s">
        <v>444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2:H80"/>
  <sheetViews>
    <sheetView workbookViewId="0">
      <selection activeCell="H4" sqref="H4"/>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448</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25.5</v>
      </c>
    </row>
    <row r="23" spans="1:5" ht="31.5">
      <c r="A23" s="20" t="s">
        <v>81</v>
      </c>
      <c r="B23" s="12" t="s">
        <v>32</v>
      </c>
      <c r="C23" s="7" t="s">
        <v>18</v>
      </c>
      <c r="D23" s="7">
        <f>E23</f>
        <v>5</v>
      </c>
      <c r="E23" s="21">
        <v>5</v>
      </c>
    </row>
    <row r="24" spans="1:5" ht="15.75">
      <c r="A24" s="159" t="s">
        <v>82</v>
      </c>
      <c r="B24" s="4" t="s">
        <v>33</v>
      </c>
      <c r="C24" s="162" t="s">
        <v>18</v>
      </c>
      <c r="D24" s="162">
        <f>E24+E25+E26+E27+E28+E29+E30</f>
        <v>4.5</v>
      </c>
      <c r="E24" s="18">
        <v>1</v>
      </c>
    </row>
    <row r="25" spans="1:5" ht="15.75">
      <c r="A25" s="160"/>
      <c r="B25" s="4" t="s">
        <v>34</v>
      </c>
      <c r="C25" s="163"/>
      <c r="D25" s="163"/>
      <c r="E25" s="18">
        <v>0</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30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3">
        <f>D5+E22+E49+E53+E61</f>
        <v>94.5</v>
      </c>
    </row>
    <row r="78" spans="1:5" ht="31.5">
      <c r="B78" s="98" t="s">
        <v>233</v>
      </c>
    </row>
    <row r="80" spans="1:5" ht="189">
      <c r="B80" s="119" t="s">
        <v>445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5.75"/>
  <cols>
    <col min="1" max="1" width="10.28515625" style="128" customWidth="1"/>
    <col min="2" max="2" width="70.42578125" style="128" customWidth="1"/>
    <col min="3" max="3" width="14.85546875" style="128" customWidth="1"/>
    <col min="4" max="4" width="6.28515625" style="128" customWidth="1"/>
    <col min="5" max="5" width="6.28515625" style="143" customWidth="1"/>
    <col min="6" max="6" width="9.140625" style="129"/>
    <col min="7" max="16384" width="9.140625" style="128"/>
  </cols>
  <sheetData>
    <row r="2" spans="1:8" ht="60" customHeight="1">
      <c r="B2" s="169" t="s">
        <v>202</v>
      </c>
      <c r="C2" s="169"/>
    </row>
    <row r="3" spans="1:8" ht="16.5" thickBot="1"/>
    <row r="4" spans="1:8" ht="47.25">
      <c r="A4" s="130" t="s">
        <v>13</v>
      </c>
      <c r="B4" s="131" t="s">
        <v>14</v>
      </c>
      <c r="C4" s="131" t="s">
        <v>15</v>
      </c>
      <c r="D4" s="183" t="s">
        <v>16</v>
      </c>
      <c r="E4" s="184"/>
    </row>
    <row r="5" spans="1:8" ht="21" customHeight="1">
      <c r="A5" s="132">
        <v>1</v>
      </c>
      <c r="B5" s="181" t="s">
        <v>118</v>
      </c>
      <c r="C5" s="182"/>
      <c r="D5" s="196">
        <f>D6+D12+D19+D20+D21</f>
        <v>17</v>
      </c>
      <c r="E5" s="197"/>
    </row>
    <row r="6" spans="1:8">
      <c r="A6" s="159" t="s">
        <v>79</v>
      </c>
      <c r="B6" s="4" t="s">
        <v>17</v>
      </c>
      <c r="C6" s="193" t="s">
        <v>18</v>
      </c>
      <c r="D6" s="175">
        <f>E6+E7+E8+E9+E10</f>
        <v>5</v>
      </c>
      <c r="E6" s="144">
        <v>1</v>
      </c>
    </row>
    <row r="7" spans="1:8">
      <c r="A7" s="160"/>
      <c r="B7" s="4" t="s">
        <v>19</v>
      </c>
      <c r="C7" s="194"/>
      <c r="D7" s="175"/>
      <c r="E7" s="144">
        <v>1</v>
      </c>
    </row>
    <row r="8" spans="1:8">
      <c r="A8" s="160"/>
      <c r="B8" s="4" t="s">
        <v>20</v>
      </c>
      <c r="C8" s="194"/>
      <c r="D8" s="175"/>
      <c r="E8" s="144">
        <v>1</v>
      </c>
    </row>
    <row r="9" spans="1:8">
      <c r="A9" s="160"/>
      <c r="B9" s="4" t="s">
        <v>21</v>
      </c>
      <c r="C9" s="194"/>
      <c r="D9" s="175"/>
      <c r="E9" s="144">
        <v>1</v>
      </c>
    </row>
    <row r="10" spans="1:8">
      <c r="A10" s="161"/>
      <c r="B10" s="4" t="s">
        <v>22</v>
      </c>
      <c r="C10" s="195"/>
      <c r="D10" s="175"/>
      <c r="E10" s="144">
        <v>1</v>
      </c>
    </row>
    <row r="11" spans="1:8" ht="47.25">
      <c r="A11" s="159" t="s">
        <v>80</v>
      </c>
      <c r="B11" s="35" t="s">
        <v>23</v>
      </c>
      <c r="C11" s="193" t="s">
        <v>24</v>
      </c>
      <c r="D11" s="124"/>
      <c r="E11" s="19"/>
      <c r="H11" s="51"/>
    </row>
    <row r="12" spans="1:8">
      <c r="A12" s="160"/>
      <c r="B12" s="4" t="s">
        <v>25</v>
      </c>
      <c r="C12" s="194"/>
      <c r="D12" s="175">
        <f>E12+E13+E14+E15+E16+E17+E18</f>
        <v>7</v>
      </c>
      <c r="E12" s="144">
        <v>1</v>
      </c>
    </row>
    <row r="13" spans="1:8" ht="31.5">
      <c r="A13" s="160"/>
      <c r="B13" s="4" t="s">
        <v>26</v>
      </c>
      <c r="C13" s="194"/>
      <c r="D13" s="175"/>
      <c r="E13" s="144">
        <v>1</v>
      </c>
    </row>
    <row r="14" spans="1:8" ht="31.5">
      <c r="A14" s="160"/>
      <c r="B14" s="4" t="s">
        <v>27</v>
      </c>
      <c r="C14" s="194"/>
      <c r="D14" s="175"/>
      <c r="E14" s="144">
        <v>1</v>
      </c>
    </row>
    <row r="15" spans="1:8" ht="31.5">
      <c r="A15" s="160"/>
      <c r="B15" s="4" t="s">
        <v>28</v>
      </c>
      <c r="C15" s="194"/>
      <c r="D15" s="175"/>
      <c r="E15" s="144">
        <v>1</v>
      </c>
    </row>
    <row r="16" spans="1:8" ht="31.5">
      <c r="A16" s="160"/>
      <c r="B16" s="4" t="s">
        <v>29</v>
      </c>
      <c r="C16" s="194"/>
      <c r="D16" s="175"/>
      <c r="E16" s="144">
        <v>1</v>
      </c>
    </row>
    <row r="17" spans="1:5" ht="31.5">
      <c r="A17" s="160"/>
      <c r="B17" s="4" t="s">
        <v>30</v>
      </c>
      <c r="C17" s="194"/>
      <c r="D17" s="175"/>
      <c r="E17" s="144">
        <v>1</v>
      </c>
    </row>
    <row r="18" spans="1:5" ht="31.5">
      <c r="A18" s="161"/>
      <c r="B18" s="4" t="s">
        <v>31</v>
      </c>
      <c r="C18" s="195"/>
      <c r="D18" s="175"/>
      <c r="E18" s="144">
        <v>1</v>
      </c>
    </row>
    <row r="19" spans="1:5" ht="47.25" hidden="1">
      <c r="A19" s="20" t="s">
        <v>93</v>
      </c>
      <c r="B19" s="6" t="s">
        <v>96</v>
      </c>
      <c r="C19" s="106" t="s">
        <v>18</v>
      </c>
      <c r="D19" s="7">
        <f>E19</f>
        <v>0</v>
      </c>
      <c r="E19" s="21"/>
    </row>
    <row r="20" spans="1:5" ht="31.5" hidden="1">
      <c r="A20" s="20" t="s">
        <v>94</v>
      </c>
      <c r="B20" s="6" t="s">
        <v>97</v>
      </c>
      <c r="C20" s="106" t="s">
        <v>24</v>
      </c>
      <c r="D20" s="7">
        <f>E20</f>
        <v>0</v>
      </c>
      <c r="E20" s="21"/>
    </row>
    <row r="21" spans="1:5" ht="31.5">
      <c r="A21" s="20" t="s">
        <v>95</v>
      </c>
      <c r="B21" s="6" t="s">
        <v>98</v>
      </c>
      <c r="C21" s="106" t="s">
        <v>24</v>
      </c>
      <c r="D21" s="7">
        <f>E21</f>
        <v>5</v>
      </c>
      <c r="E21" s="21">
        <v>5</v>
      </c>
    </row>
    <row r="22" spans="1:5">
      <c r="A22" s="132">
        <v>2</v>
      </c>
      <c r="B22" s="181" t="s">
        <v>119</v>
      </c>
      <c r="C22" s="182"/>
      <c r="D22" s="137"/>
      <c r="E22" s="134">
        <f>D23+D24+D31+D40+D41+D42+D43+D47+D48</f>
        <v>21</v>
      </c>
    </row>
    <row r="23" spans="1:5" ht="31.5">
      <c r="A23" s="20" t="s">
        <v>81</v>
      </c>
      <c r="B23" s="12" t="s">
        <v>32</v>
      </c>
      <c r="C23" s="106" t="s">
        <v>18</v>
      </c>
      <c r="D23" s="7">
        <f>E23</f>
        <v>5</v>
      </c>
      <c r="E23" s="21">
        <v>5</v>
      </c>
    </row>
    <row r="24" spans="1:5">
      <c r="A24" s="159" t="s">
        <v>82</v>
      </c>
      <c r="B24" s="4" t="s">
        <v>33</v>
      </c>
      <c r="C24" s="193" t="s">
        <v>18</v>
      </c>
      <c r="D24" s="175">
        <f>E24+E25+E26+E27+E28+E29+E30</f>
        <v>4</v>
      </c>
      <c r="E24" s="18">
        <v>1</v>
      </c>
    </row>
    <row r="25" spans="1:5">
      <c r="A25" s="160"/>
      <c r="B25" s="4" t="s">
        <v>34</v>
      </c>
      <c r="C25" s="194"/>
      <c r="D25" s="175"/>
      <c r="E25" s="18">
        <v>0</v>
      </c>
    </row>
    <row r="26" spans="1:5">
      <c r="A26" s="160"/>
      <c r="B26" s="4" t="s">
        <v>35</v>
      </c>
      <c r="C26" s="194"/>
      <c r="D26" s="175"/>
      <c r="E26" s="23">
        <v>0</v>
      </c>
    </row>
    <row r="27" spans="1:5">
      <c r="A27" s="160"/>
      <c r="B27" s="4" t="s">
        <v>36</v>
      </c>
      <c r="C27" s="194"/>
      <c r="D27" s="175"/>
      <c r="E27" s="24">
        <v>1</v>
      </c>
    </row>
    <row r="28" spans="1:5">
      <c r="A28" s="160"/>
      <c r="B28" s="4" t="s">
        <v>37</v>
      </c>
      <c r="C28" s="194"/>
      <c r="D28" s="175"/>
      <c r="E28" s="24">
        <v>1</v>
      </c>
    </row>
    <row r="29" spans="1:5">
      <c r="A29" s="160"/>
      <c r="B29" s="4" t="s">
        <v>38</v>
      </c>
      <c r="C29" s="194"/>
      <c r="D29" s="175"/>
      <c r="E29" s="24">
        <v>1</v>
      </c>
    </row>
    <row r="30" spans="1:5" ht="31.5">
      <c r="A30" s="161"/>
      <c r="B30" s="4" t="s">
        <v>39</v>
      </c>
      <c r="C30" s="195"/>
      <c r="D30" s="175"/>
      <c r="E30" s="24">
        <v>0</v>
      </c>
    </row>
    <row r="31" spans="1:5" ht="31.5">
      <c r="A31" s="159" t="s">
        <v>83</v>
      </c>
      <c r="B31" s="4" t="s">
        <v>40</v>
      </c>
      <c r="C31" s="193" t="s">
        <v>18</v>
      </c>
      <c r="D31" s="175">
        <f>E31+E32+E33+E34+E35+E36+E37+E38+E39</f>
        <v>5</v>
      </c>
      <c r="E31" s="144">
        <v>0.5</v>
      </c>
    </row>
    <row r="32" spans="1:5">
      <c r="A32" s="160"/>
      <c r="B32" s="4" t="s">
        <v>41</v>
      </c>
      <c r="C32" s="194"/>
      <c r="D32" s="175"/>
      <c r="E32" s="144">
        <v>0.5</v>
      </c>
    </row>
    <row r="33" spans="1:5">
      <c r="A33" s="160"/>
      <c r="B33" s="4" t="s">
        <v>42</v>
      </c>
      <c r="C33" s="194"/>
      <c r="D33" s="175"/>
      <c r="E33" s="144">
        <v>0.5</v>
      </c>
    </row>
    <row r="34" spans="1:5" ht="31.5">
      <c r="A34" s="160"/>
      <c r="B34" s="4" t="s">
        <v>43</v>
      </c>
      <c r="C34" s="194"/>
      <c r="D34" s="175"/>
      <c r="E34" s="144">
        <v>0.5</v>
      </c>
    </row>
    <row r="35" spans="1:5">
      <c r="A35" s="160"/>
      <c r="B35" s="4" t="s">
        <v>44</v>
      </c>
      <c r="C35" s="194"/>
      <c r="D35" s="175"/>
      <c r="E35" s="144">
        <v>0.5</v>
      </c>
    </row>
    <row r="36" spans="1:5">
      <c r="A36" s="160"/>
      <c r="B36" s="4" t="s">
        <v>45</v>
      </c>
      <c r="C36" s="194"/>
      <c r="D36" s="175"/>
      <c r="E36" s="144">
        <v>0.5</v>
      </c>
    </row>
    <row r="37" spans="1:5" ht="31.5">
      <c r="A37" s="160"/>
      <c r="B37" s="4" t="s">
        <v>46</v>
      </c>
      <c r="C37" s="194"/>
      <c r="D37" s="175"/>
      <c r="E37" s="144">
        <v>0.5</v>
      </c>
    </row>
    <row r="38" spans="1:5">
      <c r="A38" s="160"/>
      <c r="B38" s="4" t="s">
        <v>47</v>
      </c>
      <c r="C38" s="194"/>
      <c r="D38" s="175"/>
      <c r="E38" s="144">
        <v>0.5</v>
      </c>
    </row>
    <row r="39" spans="1:5" ht="47.25">
      <c r="A39" s="161"/>
      <c r="B39" s="4" t="s">
        <v>48</v>
      </c>
      <c r="C39" s="195"/>
      <c r="D39" s="175"/>
      <c r="E39" s="144">
        <v>1</v>
      </c>
    </row>
    <row r="40" spans="1:5" ht="47.25" hidden="1">
      <c r="A40" s="25" t="s">
        <v>99</v>
      </c>
      <c r="B40" s="12" t="s">
        <v>100</v>
      </c>
      <c r="C40" s="106" t="s">
        <v>101</v>
      </c>
      <c r="D40" s="7">
        <f>E40</f>
        <v>0</v>
      </c>
      <c r="E40" s="21"/>
    </row>
    <row r="41" spans="1:5" ht="47.25" hidden="1">
      <c r="A41" s="20" t="s">
        <v>84</v>
      </c>
      <c r="B41" s="12" t="s">
        <v>49</v>
      </c>
      <c r="C41" s="106" t="s">
        <v>50</v>
      </c>
      <c r="D41" s="7">
        <f>E41</f>
        <v>0</v>
      </c>
      <c r="E41" s="21"/>
    </row>
    <row r="42" spans="1:5" ht="31.5">
      <c r="A42" s="20" t="s">
        <v>85</v>
      </c>
      <c r="B42" s="12" t="s">
        <v>51</v>
      </c>
      <c r="C42" s="106" t="s">
        <v>18</v>
      </c>
      <c r="D42" s="7">
        <f>E42</f>
        <v>5</v>
      </c>
      <c r="E42" s="21">
        <v>5</v>
      </c>
    </row>
    <row r="43" spans="1:5">
      <c r="A43" s="159" t="s">
        <v>86</v>
      </c>
      <c r="B43" s="4" t="s">
        <v>52</v>
      </c>
      <c r="C43" s="193" t="s">
        <v>18</v>
      </c>
      <c r="D43" s="175">
        <f>E43+E44+E45+E46</f>
        <v>0</v>
      </c>
      <c r="E43" s="18">
        <v>0</v>
      </c>
    </row>
    <row r="44" spans="1:5" ht="31.5">
      <c r="A44" s="160"/>
      <c r="B44" s="4" t="s">
        <v>53</v>
      </c>
      <c r="C44" s="194"/>
      <c r="D44" s="175"/>
      <c r="E44" s="18">
        <v>0</v>
      </c>
    </row>
    <row r="45" spans="1:5">
      <c r="A45" s="160"/>
      <c r="B45" s="4" t="s">
        <v>54</v>
      </c>
      <c r="C45" s="194"/>
      <c r="D45" s="175"/>
      <c r="E45" s="18">
        <v>0</v>
      </c>
    </row>
    <row r="46" spans="1:5">
      <c r="A46" s="161"/>
      <c r="B46" s="4" t="s">
        <v>55</v>
      </c>
      <c r="C46" s="195"/>
      <c r="D46" s="175"/>
      <c r="E46" s="18">
        <v>0</v>
      </c>
    </row>
    <row r="47" spans="1:5" ht="47.25">
      <c r="A47" s="20" t="s">
        <v>105</v>
      </c>
      <c r="B47" s="6" t="s">
        <v>56</v>
      </c>
      <c r="C47" s="106" t="s">
        <v>18</v>
      </c>
      <c r="D47" s="7">
        <f>E47</f>
        <v>2</v>
      </c>
      <c r="E47" s="21">
        <v>2</v>
      </c>
    </row>
    <row r="48" spans="1:5" ht="31.5" hidden="1">
      <c r="A48" s="20" t="s">
        <v>106</v>
      </c>
      <c r="B48" s="6" t="s">
        <v>107</v>
      </c>
      <c r="C48" s="106" t="s">
        <v>50</v>
      </c>
      <c r="D48" s="7">
        <f>E48</f>
        <v>0</v>
      </c>
      <c r="E48" s="21"/>
    </row>
    <row r="49" spans="1:5">
      <c r="A49" s="132">
        <v>3</v>
      </c>
      <c r="B49" s="179" t="s">
        <v>120</v>
      </c>
      <c r="C49" s="180"/>
      <c r="D49" s="141"/>
      <c r="E49" s="134">
        <f>D50+D51+D52</f>
        <v>5</v>
      </c>
    </row>
    <row r="50" spans="1:5" ht="31.5">
      <c r="A50" s="20" t="s">
        <v>87</v>
      </c>
      <c r="B50" s="13" t="s">
        <v>57</v>
      </c>
      <c r="C50" s="106" t="s">
        <v>24</v>
      </c>
      <c r="D50" s="7">
        <f>E50</f>
        <v>5</v>
      </c>
      <c r="E50" s="21">
        <v>5</v>
      </c>
    </row>
    <row r="51" spans="1:5" ht="31.5" hidden="1">
      <c r="A51" s="20" t="s">
        <v>108</v>
      </c>
      <c r="B51" s="13" t="s">
        <v>109</v>
      </c>
      <c r="C51" s="106" t="s">
        <v>24</v>
      </c>
      <c r="D51" s="7">
        <f>E51</f>
        <v>0</v>
      </c>
      <c r="E51" s="21"/>
    </row>
    <row r="52" spans="1:5" ht="31.5" hidden="1">
      <c r="A52" s="20" t="s">
        <v>88</v>
      </c>
      <c r="B52" s="12" t="s">
        <v>58</v>
      </c>
      <c r="C52" s="106" t="s">
        <v>24</v>
      </c>
      <c r="D52" s="7">
        <f>E52</f>
        <v>0</v>
      </c>
      <c r="E52" s="21"/>
    </row>
    <row r="53" spans="1:5">
      <c r="A53" s="132">
        <v>4</v>
      </c>
      <c r="B53" s="179" t="s">
        <v>59</v>
      </c>
      <c r="C53" s="180"/>
      <c r="D53" s="141"/>
      <c r="E53" s="134">
        <f>D54+D55</f>
        <v>13</v>
      </c>
    </row>
    <row r="54" spans="1:5" ht="31.5">
      <c r="A54" s="20" t="s">
        <v>89</v>
      </c>
      <c r="B54" s="12" t="s">
        <v>60</v>
      </c>
      <c r="C54" s="106" t="s">
        <v>24</v>
      </c>
      <c r="D54" s="7">
        <f>E54</f>
        <v>7</v>
      </c>
      <c r="E54" s="21">
        <v>7</v>
      </c>
    </row>
    <row r="55" spans="1:5" ht="47.25">
      <c r="A55" s="159" t="s">
        <v>90</v>
      </c>
      <c r="B55" s="4" t="s">
        <v>61</v>
      </c>
      <c r="C55" s="193" t="s">
        <v>24</v>
      </c>
      <c r="D55" s="175">
        <f>E55+E56+E57+E58+E59+E60</f>
        <v>6</v>
      </c>
      <c r="E55" s="144">
        <v>1</v>
      </c>
    </row>
    <row r="56" spans="1:5" ht="31.5">
      <c r="A56" s="160"/>
      <c r="B56" s="4" t="s">
        <v>62</v>
      </c>
      <c r="C56" s="194"/>
      <c r="D56" s="175"/>
      <c r="E56" s="144">
        <v>1</v>
      </c>
    </row>
    <row r="57" spans="1:5">
      <c r="A57" s="160"/>
      <c r="B57" s="4" t="s">
        <v>63</v>
      </c>
      <c r="C57" s="194"/>
      <c r="D57" s="175"/>
      <c r="E57" s="144">
        <v>1</v>
      </c>
    </row>
    <row r="58" spans="1:5" ht="31.5">
      <c r="A58" s="160"/>
      <c r="B58" s="4" t="s">
        <v>64</v>
      </c>
      <c r="C58" s="194"/>
      <c r="D58" s="175"/>
      <c r="E58" s="144">
        <v>1</v>
      </c>
    </row>
    <row r="59" spans="1:5" ht="31.5">
      <c r="A59" s="160"/>
      <c r="B59" s="4" t="s">
        <v>65</v>
      </c>
      <c r="C59" s="194"/>
      <c r="D59" s="175"/>
      <c r="E59" s="144">
        <v>2</v>
      </c>
    </row>
    <row r="60" spans="1:5" ht="47.25">
      <c r="A60" s="161"/>
      <c r="B60" s="4" t="s">
        <v>66</v>
      </c>
      <c r="C60" s="195"/>
      <c r="D60" s="175"/>
      <c r="E60" s="18">
        <v>0</v>
      </c>
    </row>
    <row r="61" spans="1:5">
      <c r="A61" s="132">
        <v>5</v>
      </c>
      <c r="B61" s="136" t="s">
        <v>121</v>
      </c>
      <c r="C61" s="142"/>
      <c r="D61" s="137"/>
      <c r="E61" s="134">
        <f>D62+D64+D70+D71+D72+D73+D74</f>
        <v>29</v>
      </c>
    </row>
    <row r="62" spans="1:5" ht="31.5">
      <c r="A62" s="20" t="s">
        <v>91</v>
      </c>
      <c r="B62" s="12" t="s">
        <v>67</v>
      </c>
      <c r="C62" s="106" t="s">
        <v>18</v>
      </c>
      <c r="D62" s="7">
        <f>E62</f>
        <v>5</v>
      </c>
      <c r="E62" s="21">
        <v>5</v>
      </c>
    </row>
    <row r="63" spans="1:5" ht="110.25">
      <c r="A63" s="159" t="s">
        <v>104</v>
      </c>
      <c r="B63" s="35" t="s">
        <v>68</v>
      </c>
      <c r="C63" s="193" t="s">
        <v>69</v>
      </c>
      <c r="D63" s="124"/>
      <c r="E63" s="18"/>
    </row>
    <row r="64" spans="1:5" ht="31.5">
      <c r="A64" s="160"/>
      <c r="B64" s="4" t="s">
        <v>70</v>
      </c>
      <c r="C64" s="194"/>
      <c r="D64" s="175">
        <f>E64+E65+E66+E67+E68+E69</f>
        <v>5</v>
      </c>
      <c r="E64" s="144">
        <v>1</v>
      </c>
    </row>
    <row r="65" spans="1:5" ht="31.5">
      <c r="A65" s="160"/>
      <c r="B65" s="5" t="s">
        <v>71</v>
      </c>
      <c r="C65" s="194"/>
      <c r="D65" s="175"/>
      <c r="E65" s="144">
        <v>0</v>
      </c>
    </row>
    <row r="66" spans="1:5">
      <c r="A66" s="160"/>
      <c r="B66" s="4" t="s">
        <v>72</v>
      </c>
      <c r="C66" s="194"/>
      <c r="D66" s="175"/>
      <c r="E66" s="144">
        <v>1</v>
      </c>
    </row>
    <row r="67" spans="1:5" ht="31.5">
      <c r="A67" s="160"/>
      <c r="B67" s="4" t="s">
        <v>73</v>
      </c>
      <c r="C67" s="194"/>
      <c r="D67" s="175"/>
      <c r="E67" s="144">
        <v>1</v>
      </c>
    </row>
    <row r="68" spans="1:5">
      <c r="A68" s="160"/>
      <c r="B68" s="5" t="s">
        <v>74</v>
      </c>
      <c r="C68" s="194"/>
      <c r="D68" s="175"/>
      <c r="E68" s="144">
        <v>1</v>
      </c>
    </row>
    <row r="69" spans="1:5" ht="31.5">
      <c r="A69" s="161"/>
      <c r="B69" s="5" t="s">
        <v>75</v>
      </c>
      <c r="C69" s="195"/>
      <c r="D69" s="175"/>
      <c r="E69" s="145">
        <v>1</v>
      </c>
    </row>
    <row r="70" spans="1:5" ht="31.5" hidden="1">
      <c r="A70" s="25" t="s">
        <v>103</v>
      </c>
      <c r="B70" s="14" t="s">
        <v>112</v>
      </c>
      <c r="C70" s="106" t="s">
        <v>117</v>
      </c>
      <c r="D70" s="7">
        <f>E70</f>
        <v>0</v>
      </c>
      <c r="E70" s="21"/>
    </row>
    <row r="71" spans="1:5" ht="31.5" hidden="1">
      <c r="A71" s="25" t="s">
        <v>102</v>
      </c>
      <c r="B71" s="14" t="s">
        <v>113</v>
      </c>
      <c r="C71" s="106" t="s">
        <v>116</v>
      </c>
      <c r="D71" s="7">
        <f>E71</f>
        <v>0</v>
      </c>
      <c r="E71" s="21"/>
    </row>
    <row r="72" spans="1:5" ht="31.5" hidden="1">
      <c r="A72" s="20" t="s">
        <v>92</v>
      </c>
      <c r="B72" s="12" t="s">
        <v>76</v>
      </c>
      <c r="C72" s="106" t="s">
        <v>77</v>
      </c>
      <c r="D72" s="7">
        <f>E72</f>
        <v>0</v>
      </c>
      <c r="E72" s="21"/>
    </row>
    <row r="73" spans="1:5" ht="31.5">
      <c r="A73" s="20" t="s">
        <v>110</v>
      </c>
      <c r="B73" s="12" t="s">
        <v>114</v>
      </c>
      <c r="C73" s="106" t="s">
        <v>50</v>
      </c>
      <c r="D73" s="7">
        <f>E73</f>
        <v>9</v>
      </c>
      <c r="E73" s="21">
        <v>9</v>
      </c>
    </row>
    <row r="74" spans="1:5" ht="31.5">
      <c r="A74" s="20" t="s">
        <v>111</v>
      </c>
      <c r="B74" s="12" t="s">
        <v>115</v>
      </c>
      <c r="C74" s="106" t="s">
        <v>77</v>
      </c>
      <c r="D74" s="7">
        <f>E74</f>
        <v>10</v>
      </c>
      <c r="E74" s="21">
        <v>10</v>
      </c>
    </row>
    <row r="75" spans="1:5" ht="16.5" thickBot="1">
      <c r="A75" s="28"/>
      <c r="B75" s="140" t="s">
        <v>78</v>
      </c>
      <c r="C75" s="107"/>
      <c r="D75" s="30"/>
      <c r="E75" s="123">
        <f>D5+E22+E49+E53+E61</f>
        <v>85</v>
      </c>
    </row>
    <row r="78" spans="1:5" ht="31.5">
      <c r="B78" s="98" t="s">
        <v>233</v>
      </c>
    </row>
    <row r="80" spans="1:5" ht="252">
      <c r="B80" s="119" t="s">
        <v>407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24.5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83.5</v>
      </c>
    </row>
    <row r="78" spans="1:5" ht="31.5">
      <c r="B78" s="98" t="s">
        <v>233</v>
      </c>
    </row>
    <row r="80" spans="1:5" ht="267.75">
      <c r="B80" s="119" t="s">
        <v>408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56">
        <v>0</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23.5</v>
      </c>
    </row>
    <row r="23" spans="1:5" ht="31.5">
      <c r="A23" s="20" t="s">
        <v>81</v>
      </c>
      <c r="B23" s="12" t="s">
        <v>32</v>
      </c>
      <c r="C23" s="7" t="s">
        <v>18</v>
      </c>
      <c r="D23" s="7">
        <f>E23</f>
        <v>5</v>
      </c>
      <c r="E23" s="21">
        <v>5</v>
      </c>
    </row>
    <row r="24" spans="1:5" ht="15.75">
      <c r="A24" s="159" t="s">
        <v>82</v>
      </c>
      <c r="B24" s="4" t="s">
        <v>33</v>
      </c>
      <c r="C24" s="162" t="s">
        <v>18</v>
      </c>
      <c r="D24" s="162">
        <f>E24+E25+E26+E27+E28+E29+E30</f>
        <v>2.5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11</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4</v>
      </c>
      <c r="E52" s="21">
        <v>4</v>
      </c>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17</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75</v>
      </c>
    </row>
    <row r="78" spans="1:5" ht="31.5">
      <c r="B78" s="98" t="s">
        <v>233</v>
      </c>
    </row>
    <row r="80" spans="1:5" ht="283.5">
      <c r="B80" s="119" t="s">
        <v>409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50.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186</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23.5</v>
      </c>
    </row>
    <row r="23" spans="1:5" ht="31.5">
      <c r="A23" s="20" t="s">
        <v>81</v>
      </c>
      <c r="B23" s="12" t="s">
        <v>32</v>
      </c>
      <c r="C23" s="7" t="s">
        <v>18</v>
      </c>
      <c r="D23" s="7">
        <f>E23</f>
        <v>5</v>
      </c>
      <c r="E23" s="21">
        <v>5</v>
      </c>
    </row>
    <row r="24" spans="1:5" ht="15.75">
      <c r="A24" s="159" t="s">
        <v>82</v>
      </c>
      <c r="B24" s="4" t="s">
        <v>33</v>
      </c>
      <c r="C24" s="162" t="s">
        <v>18</v>
      </c>
      <c r="D24" s="162">
        <f>E24+E25+E26+E27+E28+E29+E30</f>
        <v>2</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3.5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0</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81.5</v>
      </c>
    </row>
    <row r="78" spans="1:5" ht="31.5">
      <c r="B78" s="98" t="s">
        <v>233</v>
      </c>
    </row>
    <row r="80" spans="1:5" ht="220.5">
      <c r="B80" s="119" t="s">
        <v>410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203</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20</v>
      </c>
    </row>
    <row r="23" spans="1:5" ht="31.5">
      <c r="A23" s="20" t="s">
        <v>81</v>
      </c>
      <c r="B23" s="12" t="s">
        <v>32</v>
      </c>
      <c r="C23" s="7" t="s">
        <v>18</v>
      </c>
      <c r="D23" s="7">
        <f>E23</f>
        <v>3</v>
      </c>
      <c r="E23" s="21">
        <v>3</v>
      </c>
    </row>
    <row r="24" spans="1:5" ht="15.75">
      <c r="A24" s="159" t="s">
        <v>82</v>
      </c>
      <c r="B24" s="4" t="s">
        <v>33</v>
      </c>
      <c r="C24" s="162" t="s">
        <v>18</v>
      </c>
      <c r="D24" s="162">
        <f>E24+E25+E26+E27+E28+E29+E30</f>
        <v>2.5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3.5</v>
      </c>
      <c r="E31" s="18">
        <v>0.5</v>
      </c>
    </row>
    <row r="32" spans="1:5" ht="15.75">
      <c r="A32" s="160"/>
      <c r="B32" s="4" t="s">
        <v>41</v>
      </c>
      <c r="C32" s="163"/>
      <c r="D32" s="163"/>
      <c r="E32" s="18">
        <v>0.5</v>
      </c>
    </row>
    <row r="33" spans="1:5" ht="15.75">
      <c r="A33" s="160"/>
      <c r="B33" s="4" t="s">
        <v>42</v>
      </c>
      <c r="C33" s="163"/>
      <c r="D33" s="163"/>
      <c r="E33" s="18"/>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3</v>
      </c>
      <c r="E42" s="21">
        <v>3</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0</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77</v>
      </c>
    </row>
    <row r="78" spans="1:5" ht="31.5">
      <c r="B78" s="98" t="s">
        <v>233</v>
      </c>
    </row>
    <row r="80" spans="1:5" ht="267.75">
      <c r="B80" s="119" t="s">
        <v>411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5" width="6.28515625" customWidth="1"/>
    <col min="6" max="6" width="9.140625" style="55"/>
  </cols>
  <sheetData>
    <row r="2" spans="1:8" ht="60" customHeight="1">
      <c r="B2" s="169" t="s">
        <v>204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c r="A20" s="20" t="s">
        <v>94</v>
      </c>
      <c r="B20" s="6" t="s">
        <v>97</v>
      </c>
      <c r="C20" s="7" t="s">
        <v>24</v>
      </c>
      <c r="D20" s="7">
        <f>E20</f>
        <v>0</v>
      </c>
      <c r="E20" s="21">
        <v>0</v>
      </c>
    </row>
    <row r="21" spans="1:5" ht="31.5" hidden="1">
      <c r="A21" s="20" t="s">
        <v>95</v>
      </c>
      <c r="B21" s="6" t="s">
        <v>98</v>
      </c>
      <c r="C21" s="7" t="s">
        <v>24</v>
      </c>
      <c r="D21" s="7">
        <f>E21</f>
        <v>0</v>
      </c>
      <c r="E21" s="21"/>
    </row>
    <row r="22" spans="1:5" ht="15.75">
      <c r="A22" s="17">
        <v>2</v>
      </c>
      <c r="B22" s="167" t="s">
        <v>119</v>
      </c>
      <c r="C22" s="168"/>
      <c r="D22" s="86"/>
      <c r="E22" s="22">
        <f>D23+D24+D31+D40+D41+D42+D43+D47+D48</f>
        <v>3.5</v>
      </c>
    </row>
    <row r="23" spans="1:5" ht="31.5">
      <c r="A23" s="20" t="s">
        <v>81</v>
      </c>
      <c r="B23" s="12" t="s">
        <v>32</v>
      </c>
      <c r="C23" s="7" t="s">
        <v>18</v>
      </c>
      <c r="D23" s="7">
        <f>E23</f>
        <v>0</v>
      </c>
      <c r="E23" s="21">
        <v>0</v>
      </c>
    </row>
    <row r="24" spans="1:5" ht="15.75">
      <c r="A24" s="159" t="s">
        <v>82</v>
      </c>
      <c r="B24" s="4" t="s">
        <v>33</v>
      </c>
      <c r="C24" s="162" t="s">
        <v>18</v>
      </c>
      <c r="D24" s="162">
        <f>E24+E25+E26+E27+E28+E29+E30</f>
        <v>0.5</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3</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c r="A40" s="25" t="s">
        <v>99</v>
      </c>
      <c r="B40" s="12" t="s">
        <v>100</v>
      </c>
      <c r="C40" s="7" t="s">
        <v>101</v>
      </c>
      <c r="D40" s="7">
        <f>E40</f>
        <v>0</v>
      </c>
      <c r="E40" s="21">
        <v>0</v>
      </c>
    </row>
    <row r="41" spans="1:5" ht="47.25" hidden="1">
      <c r="A41" s="20" t="s">
        <v>84</v>
      </c>
      <c r="B41" s="12" t="s">
        <v>49</v>
      </c>
      <c r="C41" s="7" t="s">
        <v>50</v>
      </c>
      <c r="D41" s="7">
        <f>E41</f>
        <v>0</v>
      </c>
      <c r="E41" s="26"/>
    </row>
    <row r="42" spans="1:5" ht="31.5">
      <c r="A42" s="20" t="s">
        <v>85</v>
      </c>
      <c r="B42" s="12" t="s">
        <v>51</v>
      </c>
      <c r="C42" s="7" t="s">
        <v>18</v>
      </c>
      <c r="D42" s="7">
        <f>E42</f>
        <v>0</v>
      </c>
      <c r="E42" s="26">
        <v>0</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0</v>
      </c>
      <c r="E47" s="26">
        <v>0</v>
      </c>
    </row>
    <row r="48" spans="1:5" ht="31.5">
      <c r="A48" s="20" t="s">
        <v>106</v>
      </c>
      <c r="B48" s="6" t="s">
        <v>107</v>
      </c>
      <c r="C48" s="7" t="s">
        <v>50</v>
      </c>
      <c r="D48" s="7">
        <f>E48</f>
        <v>0</v>
      </c>
      <c r="E48" s="26">
        <v>0</v>
      </c>
    </row>
    <row r="49" spans="1:5" ht="15.75">
      <c r="A49" s="17">
        <v>3</v>
      </c>
      <c r="B49" s="165" t="s">
        <v>120</v>
      </c>
      <c r="C49" s="166"/>
      <c r="D49" s="85"/>
      <c r="E49" s="27">
        <f>D50+D51+D52</f>
        <v>0</v>
      </c>
    </row>
    <row r="50" spans="1:5" ht="31.5">
      <c r="A50" s="20" t="s">
        <v>87</v>
      </c>
      <c r="B50" s="13" t="s">
        <v>57</v>
      </c>
      <c r="C50" s="7" t="s">
        <v>24</v>
      </c>
      <c r="D50" s="7">
        <f>E50</f>
        <v>0</v>
      </c>
      <c r="E50" s="21">
        <v>0</v>
      </c>
    </row>
    <row r="51" spans="1:5" ht="31.5">
      <c r="A51" s="20" t="s">
        <v>108</v>
      </c>
      <c r="B51" s="13" t="s">
        <v>109</v>
      </c>
      <c r="C51" s="7" t="s">
        <v>24</v>
      </c>
      <c r="D51" s="7">
        <f>E51</f>
        <v>0</v>
      </c>
      <c r="E51" s="21">
        <v>0</v>
      </c>
    </row>
    <row r="52" spans="1:5" ht="31.5" hidden="1">
      <c r="A52" s="20" t="s">
        <v>88</v>
      </c>
      <c r="B52" s="12" t="s">
        <v>58</v>
      </c>
      <c r="C52" s="7" t="s">
        <v>24</v>
      </c>
      <c r="D52" s="7">
        <f>E52</f>
        <v>0</v>
      </c>
      <c r="E52" s="21"/>
    </row>
    <row r="53" spans="1:5" ht="15.75">
      <c r="A53" s="17">
        <v>4</v>
      </c>
      <c r="B53" s="165" t="s">
        <v>59</v>
      </c>
      <c r="C53" s="166"/>
      <c r="D53" s="85"/>
      <c r="E53" s="27">
        <f>D54+D55</f>
        <v>3.5</v>
      </c>
    </row>
    <row r="54" spans="1:5" ht="31.5">
      <c r="A54" s="20" t="s">
        <v>89</v>
      </c>
      <c r="B54" s="12" t="s">
        <v>60</v>
      </c>
      <c r="C54" s="7" t="s">
        <v>24</v>
      </c>
      <c r="D54" s="7">
        <f>E54</f>
        <v>0</v>
      </c>
      <c r="E54" s="21">
        <v>0</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15.75">
      <c r="A61" s="17">
        <v>5</v>
      </c>
      <c r="B61" s="11" t="s">
        <v>121</v>
      </c>
      <c r="C61" s="88"/>
      <c r="D61" s="88"/>
      <c r="E61" s="22">
        <f>D62+D64+D70+D71+D72+D73+D74</f>
        <v>3</v>
      </c>
    </row>
    <row r="62" spans="1:5" ht="31.5" hidden="1">
      <c r="A62" s="20" t="s">
        <v>91</v>
      </c>
      <c r="B62" s="12" t="s">
        <v>67</v>
      </c>
      <c r="C62" s="7" t="s">
        <v>18</v>
      </c>
      <c r="D62" s="7">
        <f>E62</f>
        <v>0</v>
      </c>
      <c r="E62" s="21"/>
    </row>
    <row r="63" spans="1:5" ht="110.25">
      <c r="A63" s="159" t="s">
        <v>104</v>
      </c>
      <c r="B63" s="35" t="s">
        <v>68</v>
      </c>
      <c r="C63" s="162" t="s">
        <v>69</v>
      </c>
      <c r="D63" s="87"/>
      <c r="E63" s="18"/>
    </row>
    <row r="64" spans="1:5" ht="31.5">
      <c r="A64" s="160"/>
      <c r="B64" s="4" t="s">
        <v>70</v>
      </c>
      <c r="C64" s="163"/>
      <c r="D64" s="162">
        <f>E64+E65+E66+E67+E68+E69</f>
        <v>3</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0</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22</v>
      </c>
    </row>
    <row r="78" spans="1:5" ht="31.5">
      <c r="B78" s="98" t="s">
        <v>233</v>
      </c>
    </row>
    <row r="80" spans="1:5" ht="152.25" customHeight="1">
      <c r="B80" s="105" t="s">
        <v>446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76" orientation="portrait" verticalDpi="0" r:id="rId1"/>
</worksheet>
</file>

<file path=xl/worksheets/sheet53.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7109375" customWidth="1"/>
    <col min="6" max="6" width="9.140625" style="55"/>
  </cols>
  <sheetData>
    <row r="2" spans="1:8" ht="60" customHeight="1">
      <c r="B2" s="169" t="s">
        <v>205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56">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v>0</v>
      </c>
    </row>
    <row r="22" spans="1:5" ht="15.75">
      <c r="A22" s="17">
        <v>2</v>
      </c>
      <c r="B22" s="167" t="s">
        <v>119</v>
      </c>
      <c r="C22" s="168"/>
      <c r="D22" s="86"/>
      <c r="E22" s="22">
        <f>D23+D24+D31+D41+D42+D43+D47+D48</f>
        <v>31</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56">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56">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v>6</v>
      </c>
      <c r="E41" s="21">
        <v>6</v>
      </c>
    </row>
    <row r="42" spans="1:5" ht="31.5">
      <c r="A42" s="20" t="s">
        <v>85</v>
      </c>
      <c r="B42" s="12" t="s">
        <v>51</v>
      </c>
      <c r="C42" s="7" t="s">
        <v>18</v>
      </c>
      <c r="D42" s="7">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v>2</v>
      </c>
      <c r="E47" s="21">
        <v>2</v>
      </c>
    </row>
    <row r="48" spans="1:5" ht="31.5" hidden="1">
      <c r="A48" s="20" t="s">
        <v>106</v>
      </c>
      <c r="B48" s="6" t="s">
        <v>107</v>
      </c>
      <c r="C48" s="7" t="s">
        <v>50</v>
      </c>
      <c r="D48" s="7">
        <f>E48</f>
        <v>0</v>
      </c>
      <c r="E48" s="21"/>
    </row>
    <row r="49" spans="1:5" ht="15.75">
      <c r="A49" s="17">
        <v>3</v>
      </c>
      <c r="B49" s="165" t="s">
        <v>120</v>
      </c>
      <c r="C49" s="166"/>
      <c r="D49" s="177">
        <f>D50+D51+D52</f>
        <v>14</v>
      </c>
      <c r="E49" s="177"/>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168">
        <f>D54+D55</f>
        <v>13</v>
      </c>
      <c r="E53" s="198"/>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56">
        <v>1</v>
      </c>
    </row>
    <row r="65" spans="1:5" ht="31.5">
      <c r="A65" s="160"/>
      <c r="B65" s="5" t="s">
        <v>71</v>
      </c>
      <c r="C65" s="163"/>
      <c r="D65" s="163"/>
      <c r="E65" s="56">
        <v>0</v>
      </c>
    </row>
    <row r="66" spans="1:5" ht="15.75">
      <c r="A66" s="160"/>
      <c r="B66" s="4" t="s">
        <v>72</v>
      </c>
      <c r="C66" s="163"/>
      <c r="D66" s="163"/>
      <c r="E66" s="56">
        <v>1</v>
      </c>
    </row>
    <row r="67" spans="1:5" ht="31.5">
      <c r="A67" s="160"/>
      <c r="B67" s="4" t="s">
        <v>73</v>
      </c>
      <c r="C67" s="163"/>
      <c r="D67" s="163"/>
      <c r="E67" s="94">
        <v>1</v>
      </c>
    </row>
    <row r="68" spans="1:5" ht="15.75">
      <c r="A68" s="160"/>
      <c r="B68" s="5" t="s">
        <v>74</v>
      </c>
      <c r="C68" s="163"/>
      <c r="D68" s="163"/>
      <c r="E68" s="94">
        <v>1</v>
      </c>
    </row>
    <row r="69" spans="1:5" ht="31.5">
      <c r="A69" s="161"/>
      <c r="B69" s="5" t="s">
        <v>75</v>
      </c>
      <c r="C69" s="164"/>
      <c r="D69" s="164"/>
      <c r="E69" s="121">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D5+E22+D49+D53+E61</f>
        <v>90</v>
      </c>
    </row>
    <row r="78" spans="1:5" ht="31.5">
      <c r="B78" s="98" t="s">
        <v>233</v>
      </c>
    </row>
    <row r="80" spans="1:5" ht="141.75">
      <c r="B80" s="119" t="s">
        <v>412</v>
      </c>
    </row>
  </sheetData>
  <mergeCells count="30">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 ref="D49:E49"/>
    <mergeCell ref="D53:E53"/>
  </mergeCell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111" customWidth="1"/>
    <col min="6" max="6" width="5.140625" style="55" customWidth="1"/>
  </cols>
  <sheetData>
    <row r="2" spans="1:8" ht="60" customHeight="1">
      <c r="B2" s="169" t="s">
        <v>231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56">
        <v>1</v>
      </c>
    </row>
    <row r="7" spans="1:8" ht="15.75">
      <c r="A7" s="160"/>
      <c r="B7" s="4" t="s">
        <v>19</v>
      </c>
      <c r="C7" s="163"/>
      <c r="D7" s="163"/>
      <c r="E7" s="56">
        <v>1</v>
      </c>
    </row>
    <row r="8" spans="1:8" ht="15.75">
      <c r="A8" s="160"/>
      <c r="B8" s="4" t="s">
        <v>20</v>
      </c>
      <c r="C8" s="163"/>
      <c r="D8" s="163"/>
      <c r="E8" s="56">
        <v>1</v>
      </c>
    </row>
    <row r="9" spans="1:8" ht="15.75">
      <c r="A9" s="160"/>
      <c r="B9" s="4" t="s">
        <v>21</v>
      </c>
      <c r="C9" s="163"/>
      <c r="D9" s="163"/>
      <c r="E9" s="56">
        <v>1</v>
      </c>
    </row>
    <row r="10" spans="1:8" ht="15.75">
      <c r="A10" s="161"/>
      <c r="B10" s="4" t="s">
        <v>22</v>
      </c>
      <c r="C10" s="164"/>
      <c r="D10" s="164"/>
      <c r="E10" s="56">
        <v>1</v>
      </c>
    </row>
    <row r="11" spans="1:8" ht="47.25">
      <c r="A11" s="159" t="s">
        <v>80</v>
      </c>
      <c r="B11" s="35" t="s">
        <v>23</v>
      </c>
      <c r="C11" s="162" t="s">
        <v>24</v>
      </c>
      <c r="D11" s="87"/>
      <c r="E11" s="109"/>
      <c r="H11" s="51"/>
    </row>
    <row r="12" spans="1:8" ht="15.75">
      <c r="A12" s="160"/>
      <c r="B12" s="4" t="s">
        <v>25</v>
      </c>
      <c r="C12" s="163"/>
      <c r="D12" s="162">
        <f>E12+E13+E14+E15+E16+E17+E18</f>
        <v>7</v>
      </c>
      <c r="E12" s="56">
        <v>1</v>
      </c>
    </row>
    <row r="13" spans="1:8" ht="31.5">
      <c r="A13" s="160"/>
      <c r="B13" s="4" t="s">
        <v>26</v>
      </c>
      <c r="C13" s="163"/>
      <c r="D13" s="163"/>
      <c r="E13" s="56">
        <v>1</v>
      </c>
    </row>
    <row r="14" spans="1:8" ht="31.5">
      <c r="A14" s="160"/>
      <c r="B14" s="4" t="s">
        <v>27</v>
      </c>
      <c r="C14" s="163"/>
      <c r="D14" s="163"/>
      <c r="E14" s="56">
        <v>1</v>
      </c>
    </row>
    <row r="15" spans="1:8" ht="31.5">
      <c r="A15" s="160"/>
      <c r="B15" s="4" t="s">
        <v>28</v>
      </c>
      <c r="C15" s="163"/>
      <c r="D15" s="163"/>
      <c r="E15" s="56">
        <v>1</v>
      </c>
    </row>
    <row r="16" spans="1:8" ht="31.5">
      <c r="A16" s="160"/>
      <c r="B16" s="4" t="s">
        <v>29</v>
      </c>
      <c r="C16" s="163"/>
      <c r="D16" s="163"/>
      <c r="E16" s="56">
        <v>1</v>
      </c>
    </row>
    <row r="17" spans="1:5" ht="31.5">
      <c r="A17" s="160"/>
      <c r="B17" s="4" t="s">
        <v>30</v>
      </c>
      <c r="C17" s="163"/>
      <c r="D17" s="163"/>
      <c r="E17" s="56">
        <v>1</v>
      </c>
    </row>
    <row r="18" spans="1:5" ht="31.5">
      <c r="A18" s="161"/>
      <c r="B18" s="4" t="s">
        <v>31</v>
      </c>
      <c r="C18" s="164"/>
      <c r="D18" s="164"/>
      <c r="E18" s="56">
        <v>1</v>
      </c>
    </row>
    <row r="19" spans="1:5" ht="47.25" hidden="1">
      <c r="A19" s="20" t="s">
        <v>93</v>
      </c>
      <c r="B19" s="6" t="s">
        <v>96</v>
      </c>
      <c r="C19" s="7" t="s">
        <v>18</v>
      </c>
      <c r="D19" s="7">
        <f>E19</f>
        <v>0</v>
      </c>
      <c r="E19" s="56"/>
    </row>
    <row r="20" spans="1:5" ht="31.5">
      <c r="A20" s="20" t="s">
        <v>94</v>
      </c>
      <c r="B20" s="6" t="s">
        <v>97</v>
      </c>
      <c r="C20" s="7" t="s">
        <v>24</v>
      </c>
      <c r="D20" s="7">
        <f>E20</f>
        <v>7</v>
      </c>
      <c r="E20" s="56">
        <v>7</v>
      </c>
    </row>
    <row r="21" spans="1:5" ht="31.5" hidden="1">
      <c r="A21" s="20" t="s">
        <v>95</v>
      </c>
      <c r="B21" s="6" t="s">
        <v>98</v>
      </c>
      <c r="C21" s="7" t="s">
        <v>24</v>
      </c>
      <c r="D21" s="7">
        <f>E21</f>
        <v>0</v>
      </c>
      <c r="E21" s="56"/>
    </row>
    <row r="22" spans="1:5" ht="15.75">
      <c r="A22" s="17">
        <v>2</v>
      </c>
      <c r="B22" s="167" t="s">
        <v>119</v>
      </c>
      <c r="C22" s="168"/>
      <c r="D22" s="86"/>
      <c r="E22" s="110">
        <f>D23+D24+D31+D40+D41+D42+D43+D47+D48</f>
        <v>38</v>
      </c>
    </row>
    <row r="23" spans="1:5" ht="31.5">
      <c r="A23" s="20" t="s">
        <v>81</v>
      </c>
      <c r="B23" s="12" t="s">
        <v>32</v>
      </c>
      <c r="C23" s="7" t="s">
        <v>18</v>
      </c>
      <c r="D23" s="7">
        <f>E23</f>
        <v>5</v>
      </c>
      <c r="E23" s="56">
        <v>5</v>
      </c>
    </row>
    <row r="24" spans="1:5" ht="15.75">
      <c r="A24" s="159" t="s">
        <v>82</v>
      </c>
      <c r="B24" s="4" t="s">
        <v>33</v>
      </c>
      <c r="C24" s="162" t="s">
        <v>18</v>
      </c>
      <c r="D24" s="162">
        <f>E24+E25+E26+E27+E28+E29+E30</f>
        <v>2</v>
      </c>
      <c r="E24" s="56">
        <v>1</v>
      </c>
    </row>
    <row r="25" spans="1:5" ht="15.75">
      <c r="A25" s="160"/>
      <c r="B25" s="4" t="s">
        <v>34</v>
      </c>
      <c r="C25" s="163"/>
      <c r="D25" s="163"/>
      <c r="E25" s="56">
        <v>0</v>
      </c>
    </row>
    <row r="26" spans="1:5" ht="15.75">
      <c r="A26" s="160"/>
      <c r="B26" s="4" t="s">
        <v>35</v>
      </c>
      <c r="C26" s="163"/>
      <c r="D26" s="163"/>
      <c r="E26" s="56">
        <v>0</v>
      </c>
    </row>
    <row r="27" spans="1:5" ht="15.75">
      <c r="A27" s="160"/>
      <c r="B27" s="4" t="s">
        <v>36</v>
      </c>
      <c r="C27" s="163"/>
      <c r="D27" s="163"/>
      <c r="E27" s="56">
        <v>0</v>
      </c>
    </row>
    <row r="28" spans="1:5" ht="15.75">
      <c r="A28" s="160"/>
      <c r="B28" s="4" t="s">
        <v>37</v>
      </c>
      <c r="C28" s="163"/>
      <c r="D28" s="163"/>
      <c r="E28" s="56">
        <v>0.5</v>
      </c>
    </row>
    <row r="29" spans="1:5" ht="15.75">
      <c r="A29" s="160"/>
      <c r="B29" s="4" t="s">
        <v>38</v>
      </c>
      <c r="C29" s="163"/>
      <c r="D29" s="163"/>
      <c r="E29" s="56">
        <v>0.5</v>
      </c>
    </row>
    <row r="30" spans="1:5" ht="31.5">
      <c r="A30" s="161"/>
      <c r="B30" s="4" t="s">
        <v>39</v>
      </c>
      <c r="C30" s="164"/>
      <c r="D30" s="164"/>
      <c r="E30" s="56">
        <v>0</v>
      </c>
    </row>
    <row r="31" spans="1:5" ht="31.5">
      <c r="A31" s="159" t="s">
        <v>83</v>
      </c>
      <c r="B31" s="4" t="s">
        <v>40</v>
      </c>
      <c r="C31" s="162" t="s">
        <v>18</v>
      </c>
      <c r="D31" s="162">
        <f>E31+E32+E33+E34+E35+E36+E37+E38+E39</f>
        <v>5</v>
      </c>
      <c r="E31" s="56">
        <v>0.5</v>
      </c>
    </row>
    <row r="32" spans="1:5" ht="15.75">
      <c r="A32" s="160"/>
      <c r="B32" s="4" t="s">
        <v>41</v>
      </c>
      <c r="C32" s="163"/>
      <c r="D32" s="163"/>
      <c r="E32" s="56">
        <v>0.5</v>
      </c>
    </row>
    <row r="33" spans="1:5" ht="15.75">
      <c r="A33" s="160"/>
      <c r="B33" s="4" t="s">
        <v>42</v>
      </c>
      <c r="C33" s="163"/>
      <c r="D33" s="163"/>
      <c r="E33" s="56">
        <v>0.5</v>
      </c>
    </row>
    <row r="34" spans="1:5" ht="31.5">
      <c r="A34" s="160"/>
      <c r="B34" s="4" t="s">
        <v>43</v>
      </c>
      <c r="C34" s="163"/>
      <c r="D34" s="163"/>
      <c r="E34" s="56">
        <v>0.5</v>
      </c>
    </row>
    <row r="35" spans="1:5" ht="15.75">
      <c r="A35" s="160"/>
      <c r="B35" s="4" t="s">
        <v>44</v>
      </c>
      <c r="C35" s="163"/>
      <c r="D35" s="163"/>
      <c r="E35" s="56">
        <v>0.5</v>
      </c>
    </row>
    <row r="36" spans="1:5" ht="15.75">
      <c r="A36" s="160"/>
      <c r="B36" s="4" t="s">
        <v>45</v>
      </c>
      <c r="C36" s="163"/>
      <c r="D36" s="163"/>
      <c r="E36" s="56">
        <v>0.5</v>
      </c>
    </row>
    <row r="37" spans="1:5" ht="31.5">
      <c r="A37" s="160"/>
      <c r="B37" s="4" t="s">
        <v>46</v>
      </c>
      <c r="C37" s="163"/>
      <c r="D37" s="163"/>
      <c r="E37" s="56">
        <v>0.5</v>
      </c>
    </row>
    <row r="38" spans="1:5" ht="15.75">
      <c r="A38" s="160"/>
      <c r="B38" s="4" t="s">
        <v>47</v>
      </c>
      <c r="C38" s="163"/>
      <c r="D38" s="163"/>
      <c r="E38" s="56">
        <v>0.5</v>
      </c>
    </row>
    <row r="39" spans="1:5" ht="47.25">
      <c r="A39" s="161"/>
      <c r="B39" s="4" t="s">
        <v>48</v>
      </c>
      <c r="C39" s="164"/>
      <c r="D39" s="164"/>
      <c r="E39" s="56">
        <v>1</v>
      </c>
    </row>
    <row r="40" spans="1:5" ht="47.25">
      <c r="A40" s="25" t="s">
        <v>99</v>
      </c>
      <c r="B40" s="12" t="s">
        <v>100</v>
      </c>
      <c r="C40" s="7" t="s">
        <v>101</v>
      </c>
      <c r="D40" s="7">
        <f>E40</f>
        <v>5</v>
      </c>
      <c r="E40" s="56">
        <v>5</v>
      </c>
    </row>
    <row r="41" spans="1:5" ht="47.25" hidden="1">
      <c r="A41" s="20" t="s">
        <v>84</v>
      </c>
      <c r="B41" s="12" t="s">
        <v>49</v>
      </c>
      <c r="C41" s="7" t="s">
        <v>50</v>
      </c>
      <c r="D41" s="7">
        <f>E41</f>
        <v>0</v>
      </c>
      <c r="E41" s="56"/>
    </row>
    <row r="42" spans="1:5" ht="31.5">
      <c r="A42" s="20" t="s">
        <v>85</v>
      </c>
      <c r="B42" s="12" t="s">
        <v>51</v>
      </c>
      <c r="C42" s="7" t="s">
        <v>18</v>
      </c>
      <c r="D42" s="7">
        <f>E42</f>
        <v>5</v>
      </c>
      <c r="E42" s="56">
        <v>5</v>
      </c>
    </row>
    <row r="43" spans="1:5" ht="15.75">
      <c r="A43" s="159" t="s">
        <v>86</v>
      </c>
      <c r="B43" s="4" t="s">
        <v>52</v>
      </c>
      <c r="C43" s="162" t="s">
        <v>18</v>
      </c>
      <c r="D43" s="162">
        <f>E43+E44+E45+E46</f>
        <v>2</v>
      </c>
      <c r="E43" s="56">
        <v>0</v>
      </c>
    </row>
    <row r="44" spans="1:5" ht="31.5">
      <c r="A44" s="160"/>
      <c r="B44" s="4" t="s">
        <v>53</v>
      </c>
      <c r="C44" s="163"/>
      <c r="D44" s="163"/>
      <c r="E44" s="56">
        <v>1</v>
      </c>
    </row>
    <row r="45" spans="1:5" ht="15.75">
      <c r="A45" s="160"/>
      <c r="B45" s="4" t="s">
        <v>54</v>
      </c>
      <c r="C45" s="163"/>
      <c r="D45" s="163"/>
      <c r="E45" s="56">
        <v>1</v>
      </c>
    </row>
    <row r="46" spans="1:5" ht="15.75">
      <c r="A46" s="161"/>
      <c r="B46" s="4" t="s">
        <v>55</v>
      </c>
      <c r="C46" s="164"/>
      <c r="D46" s="164"/>
      <c r="E46" s="56">
        <v>0</v>
      </c>
    </row>
    <row r="47" spans="1:5" ht="47.25">
      <c r="A47" s="20" t="s">
        <v>105</v>
      </c>
      <c r="B47" s="6" t="s">
        <v>56</v>
      </c>
      <c r="C47" s="7" t="s">
        <v>18</v>
      </c>
      <c r="D47" s="7">
        <f>E47</f>
        <v>5</v>
      </c>
      <c r="E47" s="56">
        <v>5</v>
      </c>
    </row>
    <row r="48" spans="1:5" ht="31.5">
      <c r="A48" s="20" t="s">
        <v>106</v>
      </c>
      <c r="B48" s="6" t="s">
        <v>107</v>
      </c>
      <c r="C48" s="7" t="s">
        <v>50</v>
      </c>
      <c r="D48" s="7">
        <f>E48</f>
        <v>9</v>
      </c>
      <c r="E48" s="56">
        <v>9</v>
      </c>
    </row>
    <row r="49" spans="1:5" ht="15.75">
      <c r="A49" s="17">
        <v>3</v>
      </c>
      <c r="B49" s="165" t="s">
        <v>120</v>
      </c>
      <c r="C49" s="166"/>
      <c r="D49" s="85"/>
      <c r="E49" s="110">
        <f>D50+D51+D52</f>
        <v>10</v>
      </c>
    </row>
    <row r="50" spans="1:5" ht="31.5">
      <c r="A50" s="20" t="s">
        <v>87</v>
      </c>
      <c r="B50" s="13" t="s">
        <v>57</v>
      </c>
      <c r="C50" s="7" t="s">
        <v>24</v>
      </c>
      <c r="D50" s="7">
        <f>E50</f>
        <v>5</v>
      </c>
      <c r="E50" s="56">
        <v>5</v>
      </c>
    </row>
    <row r="51" spans="1:5" ht="31.5">
      <c r="A51" s="20" t="s">
        <v>108</v>
      </c>
      <c r="B51" s="13" t="s">
        <v>109</v>
      </c>
      <c r="C51" s="7" t="s">
        <v>24</v>
      </c>
      <c r="D51" s="7">
        <f>E51</f>
        <v>5</v>
      </c>
      <c r="E51" s="56">
        <v>5</v>
      </c>
    </row>
    <row r="52" spans="1:5" ht="31.5" hidden="1">
      <c r="A52" s="20" t="s">
        <v>88</v>
      </c>
      <c r="B52" s="12" t="s">
        <v>58</v>
      </c>
      <c r="C52" s="7" t="s">
        <v>24</v>
      </c>
      <c r="D52" s="7">
        <f>E52</f>
        <v>0</v>
      </c>
      <c r="E52" s="56"/>
    </row>
    <row r="53" spans="1:5" ht="15.75">
      <c r="A53" s="17">
        <v>4</v>
      </c>
      <c r="B53" s="165" t="s">
        <v>59</v>
      </c>
      <c r="C53" s="166"/>
      <c r="D53" s="85"/>
      <c r="E53" s="110">
        <f>D54+D55</f>
        <v>12.5</v>
      </c>
    </row>
    <row r="54" spans="1:5" ht="31.5">
      <c r="A54" s="20" t="s">
        <v>89</v>
      </c>
      <c r="B54" s="12" t="s">
        <v>60</v>
      </c>
      <c r="C54" s="7" t="s">
        <v>24</v>
      </c>
      <c r="D54" s="7">
        <f>E54</f>
        <v>7</v>
      </c>
      <c r="E54" s="56">
        <v>7</v>
      </c>
    </row>
    <row r="55" spans="1:5" ht="47.25">
      <c r="A55" s="159" t="s">
        <v>90</v>
      </c>
      <c r="B55" s="4" t="s">
        <v>61</v>
      </c>
      <c r="C55" s="162" t="s">
        <v>24</v>
      </c>
      <c r="D55" s="162">
        <f>E55+E56+E57+E58+E59+E60</f>
        <v>5.5</v>
      </c>
      <c r="E55" s="56">
        <v>0.5</v>
      </c>
    </row>
    <row r="56" spans="1:5" ht="31.5">
      <c r="A56" s="160"/>
      <c r="B56" s="4" t="s">
        <v>62</v>
      </c>
      <c r="C56" s="163"/>
      <c r="D56" s="163"/>
      <c r="E56" s="56">
        <v>1</v>
      </c>
    </row>
    <row r="57" spans="1:5" ht="15.75">
      <c r="A57" s="160"/>
      <c r="B57" s="4" t="s">
        <v>63</v>
      </c>
      <c r="C57" s="163"/>
      <c r="D57" s="163"/>
      <c r="E57" s="56">
        <v>1</v>
      </c>
    </row>
    <row r="58" spans="1:5" ht="31.5">
      <c r="A58" s="160"/>
      <c r="B58" s="4" t="s">
        <v>64</v>
      </c>
      <c r="C58" s="163"/>
      <c r="D58" s="163"/>
      <c r="E58" s="56">
        <v>1</v>
      </c>
    </row>
    <row r="59" spans="1:5" ht="31.5">
      <c r="A59" s="160"/>
      <c r="B59" s="4" t="s">
        <v>65</v>
      </c>
      <c r="C59" s="163"/>
      <c r="D59" s="163"/>
      <c r="E59" s="56">
        <v>2</v>
      </c>
    </row>
    <row r="60" spans="1:5" ht="35.25" customHeight="1">
      <c r="A60" s="161"/>
      <c r="B60" s="4" t="s">
        <v>66</v>
      </c>
      <c r="C60" s="164"/>
      <c r="D60" s="164"/>
      <c r="E60" s="56">
        <v>0</v>
      </c>
    </row>
    <row r="61" spans="1:5" ht="15.75">
      <c r="A61" s="17">
        <v>5</v>
      </c>
      <c r="B61" s="11" t="s">
        <v>121</v>
      </c>
      <c r="C61" s="88"/>
      <c r="D61" s="88"/>
      <c r="E61" s="110">
        <f>D62+D64+D70+D71+D72+D73+D74</f>
        <v>6</v>
      </c>
    </row>
    <row r="62" spans="1:5" ht="31.5" hidden="1">
      <c r="A62" s="20" t="s">
        <v>91</v>
      </c>
      <c r="B62" s="12" t="s">
        <v>67</v>
      </c>
      <c r="C62" s="7" t="s">
        <v>18</v>
      </c>
      <c r="D62" s="7">
        <f>E62</f>
        <v>0</v>
      </c>
      <c r="E62" s="56"/>
    </row>
    <row r="63" spans="1:5" ht="110.25">
      <c r="A63" s="159" t="s">
        <v>104</v>
      </c>
      <c r="B63" s="35" t="s">
        <v>68</v>
      </c>
      <c r="C63" s="162" t="s">
        <v>69</v>
      </c>
      <c r="D63" s="87"/>
      <c r="E63" s="56"/>
    </row>
    <row r="64" spans="1:5" ht="31.5">
      <c r="A64" s="160"/>
      <c r="B64" s="4" t="s">
        <v>70</v>
      </c>
      <c r="C64" s="163"/>
      <c r="D64" s="162">
        <f>E64+E65+E66+E67+E68+E69</f>
        <v>6</v>
      </c>
      <c r="E64" s="56">
        <v>1</v>
      </c>
    </row>
    <row r="65" spans="1:5" ht="31.5">
      <c r="A65" s="160"/>
      <c r="B65" s="5" t="s">
        <v>71</v>
      </c>
      <c r="C65" s="163"/>
      <c r="D65" s="163"/>
      <c r="E65" s="56">
        <v>1</v>
      </c>
    </row>
    <row r="66" spans="1:5" ht="15.75">
      <c r="A66" s="160"/>
      <c r="B66" s="4" t="s">
        <v>72</v>
      </c>
      <c r="C66" s="163"/>
      <c r="D66" s="163"/>
      <c r="E66" s="56">
        <v>1</v>
      </c>
    </row>
    <row r="67" spans="1:5" ht="31.5">
      <c r="A67" s="160"/>
      <c r="B67" s="4" t="s">
        <v>73</v>
      </c>
      <c r="C67" s="163"/>
      <c r="D67" s="163"/>
      <c r="E67" s="56">
        <v>1</v>
      </c>
    </row>
    <row r="68" spans="1:5" ht="15.75">
      <c r="A68" s="160"/>
      <c r="B68" s="5" t="s">
        <v>74</v>
      </c>
      <c r="C68" s="163"/>
      <c r="D68" s="163"/>
      <c r="E68" s="56">
        <v>1</v>
      </c>
    </row>
    <row r="69" spans="1:5" ht="31.5">
      <c r="A69" s="161"/>
      <c r="B69" s="5" t="s">
        <v>75</v>
      </c>
      <c r="C69" s="164"/>
      <c r="D69" s="164"/>
      <c r="E69" s="56">
        <v>1</v>
      </c>
    </row>
    <row r="70" spans="1:5" ht="31.5" hidden="1">
      <c r="A70" s="25" t="s">
        <v>103</v>
      </c>
      <c r="B70" s="14" t="s">
        <v>112</v>
      </c>
      <c r="C70" s="7" t="s">
        <v>117</v>
      </c>
      <c r="D70" s="7">
        <f>E70</f>
        <v>0</v>
      </c>
      <c r="E70" s="56"/>
    </row>
    <row r="71" spans="1:5" ht="31.5" hidden="1">
      <c r="A71" s="25" t="s">
        <v>102</v>
      </c>
      <c r="B71" s="14" t="s">
        <v>113</v>
      </c>
      <c r="C71" s="7" t="s">
        <v>116</v>
      </c>
      <c r="D71" s="7">
        <f>E71</f>
        <v>0</v>
      </c>
      <c r="E71" s="56"/>
    </row>
    <row r="72" spans="1:5" ht="31.5" hidden="1">
      <c r="A72" s="20" t="s">
        <v>92</v>
      </c>
      <c r="B72" s="12" t="s">
        <v>76</v>
      </c>
      <c r="C72" s="7" t="s">
        <v>77</v>
      </c>
      <c r="D72" s="7">
        <f>E72</f>
        <v>0</v>
      </c>
      <c r="E72" s="56"/>
    </row>
    <row r="73" spans="1:5" ht="31.5" hidden="1">
      <c r="A73" s="20" t="s">
        <v>110</v>
      </c>
      <c r="B73" s="12" t="s">
        <v>114</v>
      </c>
      <c r="C73" s="7" t="s">
        <v>50</v>
      </c>
      <c r="D73" s="7">
        <f>E73</f>
        <v>0</v>
      </c>
      <c r="E73" s="56"/>
    </row>
    <row r="74" spans="1:5" ht="31.5" hidden="1">
      <c r="A74" s="20" t="s">
        <v>111</v>
      </c>
      <c r="B74" s="12" t="s">
        <v>115</v>
      </c>
      <c r="C74" s="7" t="s">
        <v>77</v>
      </c>
      <c r="D74" s="7">
        <f>E74</f>
        <v>0</v>
      </c>
      <c r="E74" s="56"/>
    </row>
    <row r="75" spans="1:5" ht="16.5" thickBot="1">
      <c r="A75" s="28"/>
      <c r="B75" s="29" t="s">
        <v>78</v>
      </c>
      <c r="C75" s="30"/>
      <c r="D75" s="30"/>
      <c r="E75" s="127">
        <f>D5+E22+E49+E53+E61</f>
        <v>85.5</v>
      </c>
    </row>
    <row r="78" spans="1:5" ht="31.5">
      <c r="B78" s="98" t="s">
        <v>233</v>
      </c>
    </row>
    <row r="80" spans="1:5" ht="189">
      <c r="B80" s="119" t="s">
        <v>413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76" orientation="portrait" verticalDpi="0" r:id="rId1"/>
</worksheet>
</file>

<file path=xl/worksheets/sheet55.xml><?xml version="1.0" encoding="utf-8"?>
<worksheet xmlns="http://schemas.openxmlformats.org/spreadsheetml/2006/main" xmlns:r="http://schemas.openxmlformats.org/officeDocument/2006/relationships">
  <dimension ref="A2:H80"/>
  <sheetViews>
    <sheetView workbookViewId="0">
      <selection activeCell="H11" sqref="H11"/>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ustomWidth="1"/>
  </cols>
  <sheetData>
    <row r="2" spans="1:8" ht="60" customHeight="1">
      <c r="B2" s="169" t="s">
        <v>232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11.5</v>
      </c>
      <c r="E5" s="174"/>
    </row>
    <row r="6" spans="1:8" ht="15.75">
      <c r="A6" s="159" t="s">
        <v>79</v>
      </c>
      <c r="B6" s="4" t="s">
        <v>17</v>
      </c>
      <c r="C6" s="162" t="s">
        <v>18</v>
      </c>
      <c r="D6" s="162">
        <f>E6+E7+E8+E9+E10</f>
        <v>4.5</v>
      </c>
      <c r="E6" s="56">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0.5</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33.5</v>
      </c>
    </row>
    <row r="23" spans="1:5" ht="31.5">
      <c r="A23" s="20" t="s">
        <v>81</v>
      </c>
      <c r="B23" s="12" t="s">
        <v>32</v>
      </c>
      <c r="C23" s="7" t="s">
        <v>18</v>
      </c>
      <c r="D23" s="7">
        <f>E23</f>
        <v>5</v>
      </c>
      <c r="E23" s="21">
        <v>5</v>
      </c>
    </row>
    <row r="24" spans="1:5" ht="15.75">
      <c r="A24" s="159" t="s">
        <v>82</v>
      </c>
      <c r="B24" s="4" t="s">
        <v>33</v>
      </c>
      <c r="C24" s="162" t="s">
        <v>18</v>
      </c>
      <c r="D24" s="162">
        <f>E24+E25+E26+E27+E28+E29+E30</f>
        <v>3</v>
      </c>
      <c r="E24" s="18">
        <v>0</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56">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9</v>
      </c>
      <c r="E41" s="21">
        <v>9</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19</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91</v>
      </c>
    </row>
    <row r="78" spans="1:5" ht="31.5">
      <c r="B78" s="98" t="s">
        <v>233</v>
      </c>
    </row>
    <row r="80" spans="1:5" ht="141.75">
      <c r="B80" s="119" t="s">
        <v>414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56.xml><?xml version="1.0" encoding="utf-8"?>
<worksheet xmlns="http://schemas.openxmlformats.org/spreadsheetml/2006/main" xmlns:r="http://schemas.openxmlformats.org/officeDocument/2006/relationships">
  <dimension ref="A2:H80"/>
  <sheetViews>
    <sheetView topLeftCell="A63"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25.5</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1</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3">
        <f>D5+E22+E49+E53+E61</f>
        <v>84.5</v>
      </c>
    </row>
    <row r="78" spans="1:5" ht="31.5">
      <c r="B78" s="98" t="s">
        <v>233</v>
      </c>
    </row>
    <row r="80" spans="1:5" ht="141.75">
      <c r="B80" s="119" t="s">
        <v>415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2:F56"/>
  <sheetViews>
    <sheetView tabSelected="1" workbookViewId="0">
      <selection activeCell="F53" sqref="F53"/>
    </sheetView>
  </sheetViews>
  <sheetFormatPr defaultRowHeight="12.75"/>
  <cols>
    <col min="1" max="1" width="3.42578125" style="93" customWidth="1"/>
    <col min="2" max="2" width="15.28515625" customWidth="1"/>
    <col min="3" max="3" width="68.7109375" customWidth="1"/>
    <col min="4" max="4" width="18.7109375" customWidth="1"/>
    <col min="5" max="6" width="20.42578125" customWidth="1"/>
  </cols>
  <sheetData>
    <row r="2" spans="1:6">
      <c r="A2" s="94" t="s">
        <v>228</v>
      </c>
      <c r="B2" s="94" t="s">
        <v>229</v>
      </c>
      <c r="C2" s="94" t="s">
        <v>230</v>
      </c>
      <c r="D2" s="113" t="s">
        <v>340</v>
      </c>
      <c r="E2" s="113" t="s">
        <v>236</v>
      </c>
      <c r="F2" s="113" t="s">
        <v>237</v>
      </c>
    </row>
    <row r="3" spans="1:6" ht="38.25">
      <c r="A3" s="95">
        <f>'Сведения о независимой оценке'!A9</f>
        <v>1</v>
      </c>
      <c r="B3" s="96" t="s">
        <v>206</v>
      </c>
      <c r="C3" s="82" t="str">
        <f>'Сведения о независимой оценке'!B9</f>
        <v>ИНН 7114004210, КПП 711401001 - МУНИЦИПАЛЬНОЕ БЮДЖЕТНОЕ УЧРЕЖДЕНИЕ КУЛЬТУРЫ "КУЛЬТУРНО-ИНФОРМАЦИОННЫЙ ЦЕНТР С ПРАВОМ ТЕЛЕРАДИОВЕЩАНИЯ" г. Донской</v>
      </c>
      <c r="D3" s="116" t="s">
        <v>341</v>
      </c>
      <c r="E3" s="114" t="s">
        <v>238</v>
      </c>
      <c r="F3" s="114" t="s">
        <v>235</v>
      </c>
    </row>
    <row r="4" spans="1:6" ht="51">
      <c r="A4" s="94">
        <f>'Сведения о независимой оценке'!A10</f>
        <v>2</v>
      </c>
      <c r="B4" s="112" t="s">
        <v>207</v>
      </c>
      <c r="C4" s="83" t="str">
        <f>'Сведения о независимой оценке'!B10</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D4" s="116" t="s">
        <v>342</v>
      </c>
      <c r="E4" s="114" t="s">
        <v>239</v>
      </c>
      <c r="F4" s="114" t="s">
        <v>240</v>
      </c>
    </row>
    <row r="5" spans="1:6" ht="38.25">
      <c r="A5" s="95">
        <f>'Сведения о независимой оценке'!A11</f>
        <v>3</v>
      </c>
      <c r="B5" s="96" t="s">
        <v>208</v>
      </c>
      <c r="C5" s="82" t="str">
        <f>'Сведения о независимой оценке'!B11</f>
        <v>ИНН 7121026084, КПП 712101001 - МУНИЦИПАЛЬНОЕ КАЗЁННОЕ УЧРЕЖДЕНИЕ "АРСЕНЬЕВСКАЯ МЕЖПОСЕЛЕНЧЕСКАЯ БИБЛИОТЕКА" МУНИЦИПАЛЬНОГО ОБРАЗОВАНИЯ АРСЕНЬЕВСКИЙ РАЙОН</v>
      </c>
      <c r="D5" s="116" t="s">
        <v>343</v>
      </c>
      <c r="E5" s="114" t="s">
        <v>241</v>
      </c>
      <c r="F5" s="114" t="s">
        <v>242</v>
      </c>
    </row>
    <row r="6" spans="1:6" ht="38.25">
      <c r="A6" s="94">
        <f>'Сведения о независимой оценке'!A12</f>
        <v>4</v>
      </c>
      <c r="B6" s="112" t="s">
        <v>209</v>
      </c>
      <c r="C6" s="83" t="str">
        <f>'Сведения о независимой оценке'!B12</f>
        <v>ИНН 7113066037, КПП 711301001 - МУНИЦИПАЛЬНОЕ БЮДЖЕТНОЕ УЧРЕЖДЕНИЕ КУЛЬТУРЫ "ЕФРЕМОВСКИЙ РАЙОННЫЙ ХУДОЖЕСТВЕННО-КРАЕВЕДЧЕСКИЙ МУЗЕЙ"</v>
      </c>
      <c r="D6" s="116" t="s">
        <v>344</v>
      </c>
      <c r="E6" s="114" t="s">
        <v>243</v>
      </c>
      <c r="F6" s="114" t="s">
        <v>244</v>
      </c>
    </row>
    <row r="7" spans="1:6" ht="38.25">
      <c r="A7" s="95">
        <f>'Сведения о независимой оценке'!A13</f>
        <v>5</v>
      </c>
      <c r="B7" s="96" t="s">
        <v>210</v>
      </c>
      <c r="C7" s="82" t="str">
        <f>'Сведения о независимой оценке'!B13</f>
        <v>ИНН 7126003676, КПП 712601001 - МУНИЦИПАЛЬНОЕ КАЗЕННОЕ УЧРЕЖДЕНИЕ КУЛЬТУРЫ "ЗАОКСКАЯ МЕЖПОСЕЛЕНЧЕСКАЯ ЦЕНТРАЛИЗОВАННАЯ БИБЛИОТЕЧНАЯ СИСТЕМА"</v>
      </c>
      <c r="D7" s="116" t="s">
        <v>345</v>
      </c>
      <c r="E7" s="114" t="s">
        <v>245</v>
      </c>
      <c r="F7" s="114" t="s">
        <v>246</v>
      </c>
    </row>
    <row r="8" spans="1:6" ht="38.25">
      <c r="A8" s="94">
        <f>'Сведения о независимой оценке'!A14</f>
        <v>6</v>
      </c>
      <c r="B8" s="112" t="s">
        <v>211</v>
      </c>
      <c r="C8" s="83" t="str">
        <f>'Сведения о независимой оценке'!B14</f>
        <v>ИНН 7122000610, КПП 712201001 - МУНИЦИПАЛЬНОЕ КАЗЕННОЕ УЧРЕЖДЕНИЕ "БЕЛЕВСКАЯ МЕЖПОСЕЛЕНЧЕСКАЯ БИБЛИОТЕКА ИМЕНИ В.А.ЖУКОВСКОГО"</v>
      </c>
      <c r="D8" s="116" t="s">
        <v>346</v>
      </c>
      <c r="E8" s="114" t="s">
        <v>247</v>
      </c>
      <c r="F8" s="114" t="s">
        <v>248</v>
      </c>
    </row>
    <row r="9" spans="1:6" ht="38.25">
      <c r="A9" s="95">
        <f>'Сведения о независимой оценке'!A15</f>
        <v>7</v>
      </c>
      <c r="B9" s="96" t="s">
        <v>212</v>
      </c>
      <c r="C9" s="82" t="str">
        <f>'Сведения о независимой оценке'!B15</f>
        <v>ИНН 7115021578, КПП 711501001 - МУНИЦИПАЛЬНОЕ КАЗЕННОЕ УЧРЕЖДЕНИЕ КУЛЬТУРЫ "КИМОВСКИЙ ИСТОРИКО-КРАЕВЕДЧЕСКИЙ МУЗЕЙ ИМ. В.А. ЮДИНА"</v>
      </c>
      <c r="D9" s="116" t="s">
        <v>347</v>
      </c>
      <c r="E9" s="114" t="s">
        <v>249</v>
      </c>
      <c r="F9" s="114" t="s">
        <v>250</v>
      </c>
    </row>
    <row r="10" spans="1:6" ht="51">
      <c r="A10" s="94">
        <f>'Сведения о независимой оценке'!A16</f>
        <v>8</v>
      </c>
      <c r="B10" s="112" t="s">
        <v>213</v>
      </c>
      <c r="C10" s="83" t="str">
        <f>'Сведения о независимой оценке'!B16</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D10" s="117" t="s">
        <v>348</v>
      </c>
      <c r="E10" s="114" t="s">
        <v>251</v>
      </c>
      <c r="F10" s="114" t="s">
        <v>447</v>
      </c>
    </row>
    <row r="11" spans="1:6" ht="51">
      <c r="A11" s="95">
        <f>'Сведения о независимой оценке'!A17</f>
        <v>9</v>
      </c>
      <c r="B11" s="96" t="s">
        <v>213</v>
      </c>
      <c r="C11" s="82" t="str">
        <f>'Сведения о независимой оценке'!B17</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D11" s="116" t="s">
        <v>349</v>
      </c>
      <c r="E11" s="114" t="s">
        <v>252</v>
      </c>
      <c r="F11" s="114" t="s">
        <v>447</v>
      </c>
    </row>
    <row r="12" spans="1:6" ht="31.5">
      <c r="A12" s="94">
        <f>'Сведения о независимой оценке'!A18</f>
        <v>10</v>
      </c>
      <c r="B12" s="112" t="s">
        <v>214</v>
      </c>
      <c r="C12" s="83" t="str">
        <f>'Сведения о независимой оценке'!B18</f>
        <v>ИНН 7129027178, КПП 712901001 - МУНИЦИПАЛЬНОЕ КАЗЁННОЕ УЧРЕЖДЕНИЕ КУЛЬТУРЫ КУРКИНСКИЙ РАЙОННЫЙ ЦЕНТР КУЛЬТУРЫ</v>
      </c>
      <c r="D12" s="116" t="s">
        <v>350</v>
      </c>
      <c r="E12" s="114" t="s">
        <v>253</v>
      </c>
      <c r="F12" s="114" t="s">
        <v>254</v>
      </c>
    </row>
    <row r="13" spans="1:6" ht="38.25">
      <c r="A13" s="95">
        <f>'Сведения о независимой оценке'!A19</f>
        <v>11</v>
      </c>
      <c r="B13" s="96" t="s">
        <v>214</v>
      </c>
      <c r="C13" s="82" t="str">
        <f>'Сведения о независимой оценке'!B19</f>
        <v>ИНН 7129027160, КПП 712901001 - МУНИЦИПАЛЬНОЕ КАЗЁННОЕ УЧРЕЖДЕНИЕ КУЛЬТУРЫ КУРКИНСКАЯ ЦЕНТРАЛИЗОВАННАЯ БИБЛИОТЕЧНАЯ СИСТЕМА</v>
      </c>
      <c r="D13" s="116" t="s">
        <v>351</v>
      </c>
      <c r="E13" s="114" t="s">
        <v>255</v>
      </c>
      <c r="F13" s="114" t="s">
        <v>256</v>
      </c>
    </row>
    <row r="14" spans="1:6" ht="31.5">
      <c r="A14" s="94">
        <f>'Сведения о независимой оценке'!A20</f>
        <v>12</v>
      </c>
      <c r="B14" s="112" t="s">
        <v>214</v>
      </c>
      <c r="C14" s="83" t="str">
        <f>'Сведения о независимой оценке'!B20</f>
        <v>ИНН 7129500066, КПП 712901001 - МУНИЦИПАЛЬНОЕ УЧРЕЖДЕНИЕ КУЛЬТУРЫ "КУРКИНСКИЙ КРАЕВЕДЧЕСКИЙ МУЗЕЙ"</v>
      </c>
      <c r="D14" s="116" t="s">
        <v>352</v>
      </c>
      <c r="E14" s="114" t="s">
        <v>257</v>
      </c>
      <c r="F14" s="114" t="s">
        <v>258</v>
      </c>
    </row>
    <row r="15" spans="1:6" ht="38.25">
      <c r="A15" s="95">
        <f>'Сведения о независимой оценке'!A21</f>
        <v>13</v>
      </c>
      <c r="B15" s="96" t="s">
        <v>215</v>
      </c>
      <c r="C15" s="82" t="str">
        <f>'Сведения о независимой оценке'!B21</f>
        <v>ИНН 7116001542, КПП 711601001 - МУНИЦИПАЛЬНОЕ БЮДЖЕТНОЕ УЧРЕЖДЕНИЕ КУЛЬТУРЫ "КУЛЬТУРНО - ДОСУГОВЫЙ ЦЕНТР" г. Новомосковск</v>
      </c>
      <c r="D15" s="116" t="s">
        <v>353</v>
      </c>
      <c r="E15" s="114" t="s">
        <v>259</v>
      </c>
      <c r="F15" s="114" t="s">
        <v>260</v>
      </c>
    </row>
    <row r="16" spans="1:6" ht="31.5">
      <c r="A16" s="94">
        <f>'Сведения о независимой оценке'!A22</f>
        <v>14</v>
      </c>
      <c r="B16" s="112" t="s">
        <v>216</v>
      </c>
      <c r="C16" s="83" t="str">
        <f>'Сведения о независимой оценке'!B22</f>
        <v>ИНН 7111016680, КПП 711101001 - МУНИЦИПАЛЬНОЕ БЮДЖЕТНОЕ УЧРЕЖДЕНИЕ КУЛЬТУРЫ "АЛЕКСИНСКИЙ РАЙОННЫЙ ДОМ КУЛЬТУРЫ"</v>
      </c>
      <c r="D16" s="116" t="s">
        <v>354</v>
      </c>
      <c r="E16" s="114" t="s">
        <v>261</v>
      </c>
      <c r="F16" s="114" t="s">
        <v>262</v>
      </c>
    </row>
    <row r="17" spans="1:6" ht="38.25">
      <c r="A17" s="95">
        <f>'Сведения о независимой оценке'!A23</f>
        <v>15</v>
      </c>
      <c r="B17" s="96" t="s">
        <v>217</v>
      </c>
      <c r="C17" s="82" t="str">
        <f>'Сведения о независимой оценке'!B23</f>
        <v>ИНН 7117001721, КПП 711701001 - МУНИЦИПАЛЬНОЕ КАЗЁННОЕ УЧРЕЖДЕНИЕ КУЛЬТУРЫ ДОМ КУЛЬТУРЫ ПОСЁЛКА МАЙСКИЙ  (Узловский район)</v>
      </c>
      <c r="D17" s="116" t="s">
        <v>355</v>
      </c>
      <c r="E17" s="114" t="s">
        <v>263</v>
      </c>
      <c r="F17" s="114" t="s">
        <v>264</v>
      </c>
    </row>
    <row r="18" spans="1:6" ht="51">
      <c r="A18" s="94">
        <f>'Сведения о независимой оценке'!A24</f>
        <v>16</v>
      </c>
      <c r="B18" s="112" t="s">
        <v>213</v>
      </c>
      <c r="C18" s="83" t="str">
        <f>'Сведения о независимой оценке'!B24</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D18" s="116" t="s">
        <v>356</v>
      </c>
      <c r="E18" s="114" t="s">
        <v>265</v>
      </c>
      <c r="F18" s="114" t="s">
        <v>447</v>
      </c>
    </row>
    <row r="19" spans="1:6" ht="51">
      <c r="A19" s="95">
        <f>'Сведения о независимой оценке'!A25</f>
        <v>17</v>
      </c>
      <c r="B19" s="96" t="s">
        <v>213</v>
      </c>
      <c r="C19" s="82" t="str">
        <f>'Сведения о независимой оценке'!B25</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D19" s="116" t="s">
        <v>357</v>
      </c>
      <c r="E19" s="114" t="s">
        <v>266</v>
      </c>
      <c r="F19" s="114" t="s">
        <v>447</v>
      </c>
    </row>
    <row r="20" spans="1:6" ht="31.5">
      <c r="A20" s="94">
        <f>'Сведения о независимой оценке'!A26</f>
        <v>18</v>
      </c>
      <c r="B20" s="112" t="s">
        <v>217</v>
      </c>
      <c r="C20" s="83" t="str">
        <f>'Сведения о независимой оценке'!B26</f>
        <v>ИНН 7117013068, КПП 711701001 - МУНИЦИПАЛЬНОЕ УЧРЕЖДЕНИЕ КУЛЬТУРЫ ПАРК КУЛЬТУРЫ И ОТДЫХА  (Узловкий район)</v>
      </c>
      <c r="D20" s="116" t="s">
        <v>358</v>
      </c>
      <c r="E20" s="114" t="s">
        <v>267</v>
      </c>
      <c r="F20" s="114" t="s">
        <v>268</v>
      </c>
    </row>
    <row r="21" spans="1:6" ht="38.25">
      <c r="A21" s="95">
        <f>'Сведения о независимой оценке'!A27</f>
        <v>19</v>
      </c>
      <c r="B21" s="96" t="s">
        <v>218</v>
      </c>
      <c r="C21" s="82" t="str">
        <f>'Сведения о независимой оценке'!B27</f>
        <v xml:space="preserve">ИНН 7114006739, КПП 711401001 - МУНИЦИПАЛЬНОЕ БЮДЖЕТНОЕ УЧРЕЖДЕНИЕ КУЛЬТУРЫ "ЦЕНТР КУЛЬТУРЫ И ДОСУГА" г. Донской </v>
      </c>
      <c r="D21" s="116" t="s">
        <v>359</v>
      </c>
      <c r="E21" s="114" t="s">
        <v>269</v>
      </c>
      <c r="F21" s="114" t="s">
        <v>270</v>
      </c>
    </row>
    <row r="22" spans="1:6" ht="38.25">
      <c r="A22" s="94">
        <f>'Сведения о независимой оценке'!A28</f>
        <v>20</v>
      </c>
      <c r="B22" s="112" t="s">
        <v>213</v>
      </c>
      <c r="C22" s="83" t="str">
        <f>'Сведения о независимой оценке'!B28</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D22" s="116" t="s">
        <v>360</v>
      </c>
      <c r="E22" s="115" t="s">
        <v>271</v>
      </c>
      <c r="F22" s="114" t="s">
        <v>272</v>
      </c>
    </row>
    <row r="23" spans="1:6" ht="51">
      <c r="A23" s="95">
        <f>'Сведения о независимой оценке'!A29</f>
        <v>21</v>
      </c>
      <c r="B23" s="96" t="s">
        <v>208</v>
      </c>
      <c r="C23" s="82" t="str">
        <f>'Сведения о независимой оценке'!B29</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D23" s="116" t="s">
        <v>361</v>
      </c>
      <c r="E23" s="114" t="s">
        <v>273</v>
      </c>
      <c r="F23" s="114" t="s">
        <v>274</v>
      </c>
    </row>
    <row r="24" spans="1:6" ht="38.25">
      <c r="A24" s="94">
        <f>'Сведения о независимой оценке'!A30</f>
        <v>22</v>
      </c>
      <c r="B24" s="112" t="s">
        <v>211</v>
      </c>
      <c r="C24" s="83" t="str">
        <f>'Сведения о независимой оценке'!B30</f>
        <v>ИНН 7122000836, КПП 712201001 - МУНИЦИПАЛЬНОЕ БЮДЖЕТНОЕ УЧРЕЖДЕНИЕ КУЛЬТУРЫ "БЕЛЕВСКИЙ ЦЕНТР РАЗВИТИЯ КУЛЬТУРЫ И ТУРИЗМА"</v>
      </c>
      <c r="D24" s="118" t="s">
        <v>362</v>
      </c>
      <c r="E24" s="115" t="s">
        <v>275</v>
      </c>
      <c r="F24" s="115" t="s">
        <v>276</v>
      </c>
    </row>
    <row r="25" spans="1:6" ht="31.5">
      <c r="A25" s="95">
        <f>'Сведения о независимой оценке'!A31</f>
        <v>23</v>
      </c>
      <c r="B25" s="96" t="s">
        <v>209</v>
      </c>
      <c r="C25" s="82" t="str">
        <f>'Сведения о независимой оценке'!B31</f>
        <v>ИНН 7113066083, КПП 711301001 - МУНИЦИПАЛЬНОЕ БЮДЖЕТНОЕ УЧРЕЖДЕНИЕ КУЛЬТУРЫ "ЕФРЕМОВСКИЙ ДОМ-МУЗЕЙ И.А. БУНИНА"</v>
      </c>
      <c r="D25" s="116" t="s">
        <v>363</v>
      </c>
      <c r="E25" s="114" t="s">
        <v>277</v>
      </c>
      <c r="F25" s="114" t="s">
        <v>278</v>
      </c>
    </row>
    <row r="26" spans="1:6" ht="31.5">
      <c r="A26" s="94">
        <f>'Сведения о независимой оценке'!A32</f>
        <v>24</v>
      </c>
      <c r="B26" s="112" t="s">
        <v>219</v>
      </c>
      <c r="C26" s="83" t="str">
        <f>'Сведения о независимой оценке'!B32</f>
        <v>ИНН 7131025587, КПП 713101001 - МУНИЦИПАЛЬНОЕ КАЗЕННОЕ УЧРЕЖДЕНИЕ КУЛЬТУРЫ " ОДОЕВСКИЙ КРАЕВЕДЧЕСКИЙ МУЗЕЙ "</v>
      </c>
      <c r="D26" s="116" t="s">
        <v>364</v>
      </c>
      <c r="E26" s="114" t="s">
        <v>279</v>
      </c>
      <c r="F26" s="114" t="s">
        <v>280</v>
      </c>
    </row>
    <row r="27" spans="1:6" ht="47.25">
      <c r="A27" s="95">
        <f>'Сведения о независимой оценке'!A33</f>
        <v>25</v>
      </c>
      <c r="B27" s="96" t="s">
        <v>220</v>
      </c>
      <c r="C27" s="82" t="str">
        <f>'Сведения о независимой оценке'!B33</f>
        <v>ИНН 7134500488, КПП 713401001 - МУНИЦИПАЛЬНОЕ КАЗЕННОЕ УЧРЕЖДЕНИЕ КУЛЬТУРЫ "МЕЖПОСЕЛЕНЧЕСКИЙ ДОМ КУЛЬТУРЫ МУНИЦИПАЛЬНОГО ОБРАЗОВАНИЯ ТЕПЛО-ОГАРЕВСКИЙ РАЙОН"</v>
      </c>
      <c r="D27" s="116" t="s">
        <v>365</v>
      </c>
      <c r="E27" s="114" t="s">
        <v>281</v>
      </c>
      <c r="F27" s="114" t="s">
        <v>282</v>
      </c>
    </row>
    <row r="28" spans="1:6" ht="25.5">
      <c r="A28" s="94">
        <f>'Сведения о независимой оценке'!A34</f>
        <v>26</v>
      </c>
      <c r="B28" s="112" t="s">
        <v>221</v>
      </c>
      <c r="C28" s="83" t="str">
        <f>'Сведения о независимой оценке'!B34</f>
        <v>ИНН 7106003100, КПП 710601001 - МУНИЦИПАЛЬНОЕ УЧРЕЖДЕНИЕ КУЛЬТУРЫ "ТУЛЬСКАЯ БИБЛИОТЕЧНАЯ СИСТЕМА"</v>
      </c>
      <c r="D28" s="116" t="s">
        <v>366</v>
      </c>
      <c r="E28" s="114" t="s">
        <v>283</v>
      </c>
      <c r="F28" s="114" t="s">
        <v>284</v>
      </c>
    </row>
    <row r="29" spans="1:6" ht="38.25">
      <c r="A29" s="95">
        <f>'Сведения о независимой оценке'!A35</f>
        <v>27</v>
      </c>
      <c r="B29" s="96" t="s">
        <v>222</v>
      </c>
      <c r="C29" s="82" t="str">
        <f>'Сведения о независимой оценке'!B35</f>
        <v>ИНН 7133025060, КПП 713301001 - МУНИЦИПАЛЬНОЕ БЮДЖЕТНОЕ УЧРЕЖДЕНИЕ КУЛЬТУРЫ "ЦЕНТР КУЛЬТУРЫ, ДОСУГА И КИНО"                                                                                                         (Суворовский район)</v>
      </c>
      <c r="D29" s="116" t="s">
        <v>367</v>
      </c>
      <c r="E29" s="114" t="s">
        <v>285</v>
      </c>
      <c r="F29" s="114" t="s">
        <v>286</v>
      </c>
    </row>
    <row r="30" spans="1:6" ht="38.25">
      <c r="A30" s="94">
        <f>'Сведения о независимой оценке'!A36</f>
        <v>28</v>
      </c>
      <c r="B30" s="112" t="s">
        <v>221</v>
      </c>
      <c r="C30" s="83" t="str">
        <f>'Сведения о независимой оценке'!B36</f>
        <v>ИНН 7107041002, КПП 710701001 - МУНИЦИПАЛЬНОЕ БЮДЖЕТНОЕ УЧРЕЖДЕНИЕ КУЛЬТУРЫ "ТУЛЬСКИЙ ИСТОРИКО-АРХИТЕКТУРНЫЙ МУЗЕЙ"</v>
      </c>
      <c r="D30" s="116" t="s">
        <v>368</v>
      </c>
      <c r="E30" s="114" t="s">
        <v>287</v>
      </c>
      <c r="F30" s="114" t="s">
        <v>288</v>
      </c>
    </row>
    <row r="31" spans="1:6" ht="57.75">
      <c r="A31" s="95">
        <f>'Сведения о независимой оценке'!A37</f>
        <v>29</v>
      </c>
      <c r="B31" s="96" t="s">
        <v>217</v>
      </c>
      <c r="C31" s="82" t="str">
        <f>'Сведения о независимой оценке'!B37</f>
        <v>ИНН 7117001224, КПП 711701001 - МУНИЦИПАЛЬНОЕ БЮДЖЕТНОЕ УЧРЕЖДЕНИЕ КУЛЬТУРЫ УЗЛОВСКИЙ ХУДОЖЕСТВЕННО-КРАЕВЕДЧЕСКИЙ МУЗЕЙ</v>
      </c>
      <c r="D31" s="116" t="s">
        <v>369</v>
      </c>
      <c r="E31" s="114" t="s">
        <v>289</v>
      </c>
      <c r="F31" s="114" t="s">
        <v>290</v>
      </c>
    </row>
    <row r="32" spans="1:6" ht="38.25">
      <c r="A32" s="94">
        <f>'Сведения о независимой оценке'!A38</f>
        <v>30</v>
      </c>
      <c r="B32" s="112" t="s">
        <v>217</v>
      </c>
      <c r="C32" s="83" t="str">
        <f>'Сведения о независимой оценке'!B38</f>
        <v>ИНН 7117013808, КПП 711701001 - МУНИЦИПАЛЬНОЕ БЮДЖЕТНОЕ УЧРЕЖДЕНИЕ КУЛЬТУРЫ МОЛОДЕЖНЫЙ ЛЮБИТЕЛЬСКИЙ ТЕАТР                                                                                                        (Узловский район)</v>
      </c>
      <c r="D32" s="116" t="s">
        <v>370</v>
      </c>
      <c r="E32" s="114" t="s">
        <v>291</v>
      </c>
      <c r="F32" s="114" t="s">
        <v>292</v>
      </c>
    </row>
    <row r="33" spans="1:6" ht="38.25">
      <c r="A33" s="95">
        <f>'Сведения о независимой оценке'!A39</f>
        <v>31</v>
      </c>
      <c r="B33" s="96" t="s">
        <v>217</v>
      </c>
      <c r="C33" s="82" t="str">
        <f>'Сведения о независимой оценке'!B39</f>
        <v>ИНН 7117500047, КПП 711701001 - МУНИЦИПАЛЬНОЕ КАЗЕННОЕ УЧРЕЖДЕНИЕ КУЛЬТУРЫ "УЗЛОВСКАЯ ГОРОДСКАЯ ЦЕНТРАЛИЗОВАННАЯ БИБЛИОТЕЧНАЯ СИСТЕМА"</v>
      </c>
      <c r="D33" s="116" t="s">
        <v>371</v>
      </c>
      <c r="E33" s="114" t="s">
        <v>293</v>
      </c>
      <c r="F33" s="114" t="s">
        <v>294</v>
      </c>
    </row>
    <row r="34" spans="1:6" ht="63.75">
      <c r="A34" s="94">
        <f>'Сведения о независимой оценке'!A40</f>
        <v>32</v>
      </c>
      <c r="B34" s="112" t="s">
        <v>223</v>
      </c>
      <c r="C34" s="83" t="str">
        <f>'Сведения о независимой оценке'!B40</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D34" s="116" t="s">
        <v>372</v>
      </c>
      <c r="E34" s="114" t="s">
        <v>295</v>
      </c>
      <c r="F34" s="114" t="s">
        <v>296</v>
      </c>
    </row>
    <row r="35" spans="1:6" ht="51">
      <c r="A35" s="95">
        <f>'Сведения о независимой оценке'!A41</f>
        <v>33</v>
      </c>
      <c r="B35" s="96" t="s">
        <v>223</v>
      </c>
      <c r="C35" s="82" t="str">
        <f>'Сведения о независимой оценке'!B41</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D35" s="118" t="s">
        <v>373</v>
      </c>
      <c r="E35" s="115" t="s">
        <v>297</v>
      </c>
      <c r="F35" s="115" t="s">
        <v>298</v>
      </c>
    </row>
    <row r="36" spans="1:6" ht="38.25">
      <c r="A36" s="94">
        <f>'Сведения о независимой оценке'!A42</f>
        <v>34</v>
      </c>
      <c r="B36" s="112" t="s">
        <v>223</v>
      </c>
      <c r="C36" s="83" t="str">
        <f>'Сведения о независимой оценке'!B42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D36" s="116" t="s">
        <v>374</v>
      </c>
      <c r="E36" s="114" t="s">
        <v>299</v>
      </c>
      <c r="F36" s="115" t="s">
        <v>300</v>
      </c>
    </row>
    <row r="37" spans="1:6" ht="38.25">
      <c r="A37" s="95">
        <f>'Сведения о независимой оценке'!A43</f>
        <v>35</v>
      </c>
      <c r="B37" s="96" t="s">
        <v>215</v>
      </c>
      <c r="C37" s="82" t="str">
        <f>'Сведения о независимой оценке'!B43</f>
        <v>ИНН 7116145488, КПП 711601001 - МУНИЦИПАЛЬНОЕ КАЗЕННОЕ УЧРЕЖДЕНИЕ КУЛЬТУРЫ "ОБЪЕДИНЕНИЕ "НОВОМОСКОВСКИЙ ИСТОРИКО-ХУДОЖЕСТВЕННЫЙ МУЗЕЙ"</v>
      </c>
      <c r="D37" s="116" t="s">
        <v>375</v>
      </c>
      <c r="E37" s="114" t="s">
        <v>301</v>
      </c>
      <c r="F37" s="114" t="s">
        <v>302</v>
      </c>
    </row>
    <row r="38" spans="1:6" ht="51">
      <c r="A38" s="94">
        <f>'Сведения о независимой оценке'!A44</f>
        <v>36</v>
      </c>
      <c r="B38" s="112" t="s">
        <v>224</v>
      </c>
      <c r="C38" s="83" t="str">
        <f>'Сведения о независимой оценке'!B44</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D38" s="116" t="s">
        <v>376</v>
      </c>
      <c r="E38" s="114" t="s">
        <v>303</v>
      </c>
      <c r="F38" s="114" t="s">
        <v>304</v>
      </c>
    </row>
    <row r="39" spans="1:6" ht="38.25">
      <c r="A39" s="95">
        <f>'Сведения о независимой оценке'!A45</f>
        <v>37</v>
      </c>
      <c r="B39" s="96" t="s">
        <v>224</v>
      </c>
      <c r="C39" s="82" t="str">
        <f>'Сведения о независимой оценке'!B45</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D39" s="116" t="s">
        <v>377</v>
      </c>
      <c r="E39" s="114" t="s">
        <v>305</v>
      </c>
      <c r="F39" s="114" t="s">
        <v>306</v>
      </c>
    </row>
    <row r="40" spans="1:6" ht="38.25">
      <c r="A40" s="94">
        <f>'Сведения о независимой оценке'!A46</f>
        <v>38</v>
      </c>
      <c r="B40" s="112" t="s">
        <v>224</v>
      </c>
      <c r="C40" s="83" t="str">
        <f>'Сведения о независимой оценке'!B46</f>
        <v xml:space="preserve"> ИНН 7132500771, КПП 713201001 - МУНИЦИПАЛЬНОЕ БЮДЖЕТНОЕ УЧРЕЖДЕНИЕ МУНИЦИПАЛЬНОГО ОБРАЗОВАНИЯ ГОРОД ПЛАВСК ПЛАВСКОГО РАЙОНА "ГОРОДСКАЯ БИБЛИОТЕКА"</v>
      </c>
      <c r="D40" s="116" t="s">
        <v>378</v>
      </c>
      <c r="E40" s="114" t="s">
        <v>307</v>
      </c>
      <c r="F40" s="114" t="s">
        <v>308</v>
      </c>
    </row>
    <row r="41" spans="1:6" ht="25.5">
      <c r="A41" s="95">
        <f>'Сведения о независимой оценке'!A47</f>
        <v>39</v>
      </c>
      <c r="B41" s="96" t="s">
        <v>221</v>
      </c>
      <c r="C41" s="82" t="str">
        <f>'Сведения о независимой оценке'!B47</f>
        <v>ИНН 7107515485, КПП 710601001 - МУНИЦИПАЛЬНОЕ АВТОНОМНОЕ УЧРЕЖДЕНИЕ КУЛЬТУРЫ (КЛУБ) "ГОРОДСКОЙ КОНЦЕРТНЫЙ ЗАЛ"</v>
      </c>
      <c r="D41" s="116" t="s">
        <v>379</v>
      </c>
      <c r="E41" s="114" t="s">
        <v>309</v>
      </c>
      <c r="F41" s="114" t="s">
        <v>310</v>
      </c>
    </row>
    <row r="42" spans="1:6" ht="31.5">
      <c r="A42" s="94">
        <f>'Сведения о независимой оценке'!A48</f>
        <v>40</v>
      </c>
      <c r="B42" s="112" t="s">
        <v>221</v>
      </c>
      <c r="C42" s="83" t="str">
        <f>'Сведения о независимой оценке'!B48</f>
        <v>ИНН 7103518414, КПП 710301001 - МУНИЦИПАЛЬНОЕ БЮДЖЕТНОЕ УЧРЕЖДЕНИЕ КУЛЬТУРЫ "ТУЛЬСКОЕ КОНЦЕРТНОЕ ОБЪЕДИНЕНИЕ"</v>
      </c>
      <c r="D42" s="116" t="s">
        <v>380</v>
      </c>
      <c r="E42" s="114" t="s">
        <v>311</v>
      </c>
      <c r="F42" s="114" t="s">
        <v>312</v>
      </c>
    </row>
    <row r="43" spans="1:6" ht="38.25">
      <c r="A43" s="95">
        <f>'Сведения о независимой оценке'!A49</f>
        <v>41</v>
      </c>
      <c r="B43" s="96" t="s">
        <v>221</v>
      </c>
      <c r="C43" s="82" t="str">
        <f>'Сведения о независимой оценке'!B49</f>
        <v>ИНН 7102004215, КПП 710501001 - МУНИЦИПАЛЬНОЕ УЧРЕЖДЕНИЕ КУЛЬТУРЫ ТУЛЬСКИЙ МУНИЦИПАЛЬНЫЙ ТЕАТР РУССКОЙ ДРАМЫ "ЭРМИТАЖ"</v>
      </c>
      <c r="D43" s="116" t="s">
        <v>381</v>
      </c>
      <c r="E43" s="114" t="s">
        <v>313</v>
      </c>
      <c r="F43" s="114" t="s">
        <v>314</v>
      </c>
    </row>
    <row r="44" spans="1:6" ht="51">
      <c r="A44" s="94">
        <f>'Сведения о независимой оценке'!A50</f>
        <v>42</v>
      </c>
      <c r="B44" s="112" t="s">
        <v>208</v>
      </c>
      <c r="C44" s="83" t="str">
        <f>'Сведения о независимой оценке'!B50</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D44" s="116" t="s">
        <v>382</v>
      </c>
      <c r="E44" s="114" t="s">
        <v>315</v>
      </c>
      <c r="F44" s="115" t="s">
        <v>316</v>
      </c>
    </row>
    <row r="45" spans="1:6" ht="38.25">
      <c r="A45" s="95">
        <f>'Сведения о независимой оценке'!A51</f>
        <v>43</v>
      </c>
      <c r="B45" s="96" t="s">
        <v>208</v>
      </c>
      <c r="C45" s="82" t="str">
        <f>'Сведения о независимой оценке'!B51</f>
        <v>ИНН 7114002075, КПП 711401001 - МУНИЦИПАЛЬНОЕ БЮДЖЕТНОЕ УЧРЕЖДЕНИЕ КУЛЬТУРЫ "ЦЕНТРАЛИЗОВАННАЯ БИБЛИОТЕЧНАЯ СИСТЕМА" г. Донской</v>
      </c>
      <c r="D45" s="118" t="s">
        <v>383</v>
      </c>
      <c r="E45" s="115" t="s">
        <v>317</v>
      </c>
      <c r="F45" s="115" t="s">
        <v>318</v>
      </c>
    </row>
    <row r="46" spans="1:6" ht="31.5">
      <c r="A46" s="94">
        <f>'Сведения о независимой оценке'!A52</f>
        <v>44</v>
      </c>
      <c r="B46" s="112" t="s">
        <v>208</v>
      </c>
      <c r="C46" s="83" t="str">
        <f>'Сведения о независимой оценке'!B52</f>
        <v>ИНН 7114006369, КПП 711401001 - МУНИЦИПАЛЬНОЕ БЮДЖЕТНОЕ УЧРЕЖДЕНИЕ КУЛЬТУРЫ "ДОМ КУЛЬТУРЫ ИМЕНИ МОЛОДЦОВА"</v>
      </c>
      <c r="D46" s="118" t="s">
        <v>384</v>
      </c>
      <c r="E46" s="115" t="s">
        <v>319</v>
      </c>
      <c r="F46" s="115" t="s">
        <v>320</v>
      </c>
    </row>
    <row r="47" spans="1:6" ht="25.5">
      <c r="A47" s="95">
        <f>'Сведения о независимой оценке'!A53</f>
        <v>45</v>
      </c>
      <c r="B47" s="96" t="s">
        <v>221</v>
      </c>
      <c r="C47" s="82" t="str">
        <f>'Сведения о независимой оценке'!B53</f>
        <v>ИНН 7104507380, КПП 710401001 - МУНИЦИПАЛЬНОЕ БЮДЖЕТНОЕ УЧРЕЖДЕНИЕ КУЛЬТУРЫ ДОМ КУЛЬТУРЫ (КЛУБ) "КОСОГОРЕЦ"  г. Тула</v>
      </c>
      <c r="D47" s="116" t="s">
        <v>385</v>
      </c>
      <c r="E47" s="114" t="s">
        <v>321</v>
      </c>
      <c r="F47" s="114" t="s">
        <v>322</v>
      </c>
    </row>
    <row r="48" spans="1:6" ht="38.25">
      <c r="A48" s="94">
        <f>'Сведения о независимой оценке'!A54</f>
        <v>46</v>
      </c>
      <c r="B48" s="112" t="s">
        <v>222</v>
      </c>
      <c r="C48" s="83" t="str">
        <f>'Сведения о независимой оценке'!B54</f>
        <v>ИНН 7133004695, КПП 713301001 - МУНИЦИПАЛЬНОЕ БЮДЖЕТНОЕ УЧРЕЖДЕНИЕ КУЛЬТУРЫ "СУВОРОВСКАЯ МЕЖПОСЕЛЕНЧЕСКАЯ ЦЕНТРАЛИЗОВАННАЯ БИБЛИОТЕЧНАЯ СИСТЕМА"</v>
      </c>
      <c r="D48" s="116" t="s">
        <v>386</v>
      </c>
      <c r="E48" s="114" t="s">
        <v>323</v>
      </c>
      <c r="F48" s="114" t="s">
        <v>324</v>
      </c>
    </row>
    <row r="49" spans="1:6" ht="38.25">
      <c r="A49" s="95">
        <f>'Сведения о независимой оценке'!A55</f>
        <v>47</v>
      </c>
      <c r="B49" s="96" t="s">
        <v>217</v>
      </c>
      <c r="C49" s="82" t="str">
        <f>'Сведения о независимой оценке'!B55</f>
        <v>ИНН 7117028829, КПП 711701001 - МУНИЦИПАЛЬНОЕ УЧРЕЖДЕНИЕ КУЛЬТУРЫ УЗЛОВСКАЯ МЕЖПОСЕЛЕНЧЕСКАЯ БИБЛИОТЕКА МУНИЦИПАЛЬНОГО ОБРАЗОВАНИЯ УЗЛОВСКИЙ РАЙОН</v>
      </c>
      <c r="D49" s="116" t="s">
        <v>387</v>
      </c>
      <c r="E49" s="114" t="s">
        <v>325</v>
      </c>
      <c r="F49" s="114" t="s">
        <v>326</v>
      </c>
    </row>
    <row r="50" spans="1:6" ht="38.25">
      <c r="A50" s="94">
        <f>'Сведения о независимой оценке'!A56</f>
        <v>48</v>
      </c>
      <c r="B50" s="112" t="s">
        <v>225</v>
      </c>
      <c r="C50" s="83" t="str">
        <f>'Сведения о независимой оценке'!B56</f>
        <v>ИНН 7136003379, КПП 713601001 - МУНИЦИПАЛЬНОЕ УЧРЕЖДЕНИЕ КУЛЬТУРЫ "ЯСНОГОРСКАЯ ЦЕНТРАЛЬНАЯ БИБЛИОТЕКА ИМ. В.В.ВЕРЕСАЕВА"</v>
      </c>
      <c r="D50" s="116" t="s">
        <v>388</v>
      </c>
      <c r="E50" s="114" t="s">
        <v>327</v>
      </c>
      <c r="F50" s="114" t="s">
        <v>328</v>
      </c>
    </row>
    <row r="51" spans="1:6" ht="38.25">
      <c r="A51" s="95">
        <f>'Сведения о независимой оценке'!A57</f>
        <v>49</v>
      </c>
      <c r="B51" s="96" t="s">
        <v>226</v>
      </c>
      <c r="C51" s="82" t="str">
        <f>'Сведения о независимой оценке'!B57</f>
        <v xml:space="preserve"> ИНН 7126012818, КПП 712601001 - ГОСУДАРСТВЕННОЕ УЧРЕЖДЕНИЕ КУЛЬТУРЫ ТУЛЬСКОЙ ОБЛАСТИ "МУЗЕЙ-УСАДЬБА А.Т. БОЛОТОВА "ДВОРЯНИНОВО"</v>
      </c>
      <c r="D51" s="116" t="s">
        <v>389</v>
      </c>
      <c r="E51" s="114" t="s">
        <v>329</v>
      </c>
      <c r="F51" s="114" t="s">
        <v>330</v>
      </c>
    </row>
    <row r="52" spans="1:6" ht="38.25">
      <c r="A52" s="94">
        <f>'Сведения о независимой оценке'!A58</f>
        <v>50</v>
      </c>
      <c r="B52" s="112" t="s">
        <v>226</v>
      </c>
      <c r="C52" s="83" t="str">
        <f>'Сведения о независимой оценке'!B58</f>
        <v xml:space="preserve">ИНН 7107027784, КПП 710701001 - ГОСУДАРСТВЕННОЕ УЧРЕЖДЕНИЕ КУЛЬТУРЫ ТУЛЬСКОЙ ОБЛАСТИ "ТУЛЬСКИЙ ГОСУДАРСТВЕННЫЙ ТЕАТР КУКОЛ" </v>
      </c>
      <c r="D52" s="116" t="s">
        <v>390</v>
      </c>
      <c r="E52" s="114" t="s">
        <v>331</v>
      </c>
      <c r="F52" s="114" t="s">
        <v>332</v>
      </c>
    </row>
    <row r="53" spans="1:6" ht="38.25">
      <c r="A53" s="95">
        <f>'Сведения о независимой оценке'!A59</f>
        <v>51</v>
      </c>
      <c r="B53" s="96" t="s">
        <v>226</v>
      </c>
      <c r="C53" s="82" t="str">
        <f>'Сведения о независимой оценке'!B59</f>
        <v xml:space="preserve"> ИНН 7107020316, КПП 710701001 - ГОСУДАРСТВЕННОЕ УЧРЕЖДЕНИЕ КУЛЬТУРЫ "ТУЛЬСКАЯ ОБЛАСТНАЯ УНИВЕРСАЛЬНАЯ НАУЧНАЯ БИБЛИОТЕКА"</v>
      </c>
      <c r="D53" s="116" t="s">
        <v>391</v>
      </c>
      <c r="E53" s="114" t="s">
        <v>333</v>
      </c>
      <c r="F53" s="114" t="s">
        <v>334</v>
      </c>
    </row>
    <row r="54" spans="1:6" ht="38.25">
      <c r="A54" s="94">
        <f>'Сведения о независимой оценке'!A60</f>
        <v>52</v>
      </c>
      <c r="B54" s="112" t="s">
        <v>226</v>
      </c>
      <c r="C54" s="83" t="str">
        <f>'Сведения о независимой оценке'!B60</f>
        <v>ИНН 7106003340, КПП 710601001 - ГОСУДАРСТВЕННОЕ УЧРЕЖДЕНИЕ КУЛЬТУРЫ ТУЛЬСКОЙ ОБЛАСТИ "ТУЛЬСКИЙ ОБЛАСТНОЙ ТЕАТР ЮНОГО ЗРИТЕЛЯ"</v>
      </c>
      <c r="D54" s="116" t="s">
        <v>392</v>
      </c>
      <c r="E54" s="114" t="s">
        <v>335</v>
      </c>
      <c r="F54" s="114" t="s">
        <v>336</v>
      </c>
    </row>
    <row r="55" spans="1:6" ht="38.25">
      <c r="A55" s="95">
        <f>'Сведения о независимой оценке'!A61</f>
        <v>53</v>
      </c>
      <c r="B55" s="96" t="s">
        <v>226</v>
      </c>
      <c r="C55" s="82" t="str">
        <f>'Сведения о независимой оценке'!B61</f>
        <v>ИНН 7107028072, КПП 710701001 - ГОСУДАРСТВЕННОЕ УЧРЕЖДЕНИЕ КУЛЬТУРЫ ТУЛЬСКОЙ ОБЛАСТИ "ТУЛЬСКАЯ ОБЛАСТНАЯ ДЕТСКАЯ БИБЛИОТЕКА"</v>
      </c>
      <c r="D55" s="116" t="s">
        <v>393</v>
      </c>
      <c r="E55" s="114" t="s">
        <v>337</v>
      </c>
      <c r="F55" s="114" t="s">
        <v>449</v>
      </c>
    </row>
    <row r="56" spans="1:6" ht="38.25">
      <c r="A56" s="94">
        <f>'Сведения о независимой оценке'!A62</f>
        <v>54</v>
      </c>
      <c r="B56" s="112" t="s">
        <v>226</v>
      </c>
      <c r="C56" s="83" t="str">
        <f>'Сведения о независимой оценке'!B62</f>
        <v xml:space="preserve"> ИНН 7105000931, КПП 710501001 - ГОСУДАРСТВЕННОЕ УЧРЕЖДЕНИЕ КУЛЬТУРЫ ТУЛЬСКОЙ ОБЛАСТИ "ТУЛЬСКАЯ ОБЛАСТНАЯ СПЕЦИАЛЬНАЯ БИБЛИОТЕКА ДЛЯ СЛЕПЫХ"</v>
      </c>
      <c r="D56" s="116" t="s">
        <v>394</v>
      </c>
      <c r="E56" s="114" t="s">
        <v>338</v>
      </c>
      <c r="F56" s="114" t="s">
        <v>339</v>
      </c>
    </row>
  </sheetData>
  <hyperlinks>
    <hyperlink ref="E45" r:id="rId1"/>
    <hyperlink ref="E46" r:id="rId2"/>
    <hyperlink ref="F46" r:id="rId3"/>
    <hyperlink ref="F45" r:id="rId4"/>
    <hyperlink ref="F36" r:id="rId5"/>
    <hyperlink ref="F35" r:id="rId6"/>
    <hyperlink ref="E22" r:id="rId7"/>
    <hyperlink ref="F51" r:id="rId8"/>
    <hyperlink ref="E51" r:id="rId9"/>
    <hyperlink ref="F56" r:id="rId10"/>
    <hyperlink ref="E56" r:id="rId11"/>
    <hyperlink ref="F55" r:id="rId12"/>
    <hyperlink ref="E55" r:id="rId13"/>
    <hyperlink ref="F53" r:id="rId14"/>
    <hyperlink ref="E53" r:id="rId15"/>
    <hyperlink ref="F54" r:id="rId16"/>
    <hyperlink ref="E54" r:id="rId17"/>
    <hyperlink ref="F52" r:id="rId18"/>
    <hyperlink ref="E52" r:id="rId19"/>
    <hyperlink ref="E50" r:id="rId20"/>
    <hyperlink ref="F50" r:id="rId21"/>
    <hyperlink ref="E48" r:id="rId22"/>
    <hyperlink ref="F48" r:id="rId23"/>
    <hyperlink ref="F47" r:id="rId24"/>
    <hyperlink ref="E47" r:id="rId25"/>
    <hyperlink ref="E44" r:id="rId26"/>
    <hyperlink ref="F44" r:id="rId27"/>
    <hyperlink ref="E43" r:id="rId28"/>
    <hyperlink ref="F43" r:id="rId29"/>
    <hyperlink ref="E42" r:id="rId30"/>
    <hyperlink ref="F42" r:id="rId31"/>
    <hyperlink ref="F41" r:id="rId32"/>
    <hyperlink ref="E41" r:id="rId33"/>
    <hyperlink ref="F40" r:id="rId34"/>
    <hyperlink ref="E40" r:id="rId35"/>
    <hyperlink ref="F39" r:id="rId36"/>
    <hyperlink ref="E38" r:id="rId37"/>
    <hyperlink ref="F38" r:id="rId38"/>
    <hyperlink ref="F37" r:id="rId39"/>
    <hyperlink ref="E37" r:id="rId40"/>
    <hyperlink ref="E36" r:id="rId41"/>
    <hyperlink ref="E35" r:id="rId42"/>
    <hyperlink ref="F34" r:id="rId43"/>
    <hyperlink ref="E34" r:id="rId44"/>
    <hyperlink ref="E33" r:id="rId45"/>
    <hyperlink ref="F33" r:id="rId46"/>
    <hyperlink ref="E49" r:id="rId47"/>
    <hyperlink ref="F49" r:id="rId48"/>
    <hyperlink ref="F24" r:id="rId49"/>
    <hyperlink ref="E24" r:id="rId50"/>
    <hyperlink ref="E32" r:id="rId51"/>
    <hyperlink ref="F32" r:id="rId52"/>
    <hyperlink ref="E31" r:id="rId53" display="museum.uzl@tularegion.org"/>
    <hyperlink ref="F31" r:id="rId54"/>
    <hyperlink ref="F30" r:id="rId55"/>
    <hyperlink ref="E30" r:id="rId56"/>
    <hyperlink ref="E29" r:id="rId57"/>
    <hyperlink ref="F29" r:id="rId58"/>
    <hyperlink ref="E28" r:id="rId59"/>
    <hyperlink ref="F28" r:id="rId60"/>
    <hyperlink ref="F27" r:id="rId61"/>
    <hyperlink ref="E27" r:id="rId62"/>
    <hyperlink ref="E26" r:id="rId63"/>
    <hyperlink ref="F26" r:id="rId64"/>
    <hyperlink ref="E25" r:id="rId65"/>
    <hyperlink ref="F25" r:id="rId66"/>
    <hyperlink ref="E23" r:id="rId67"/>
    <hyperlink ref="F23" r:id="rId68"/>
    <hyperlink ref="F22" r:id="rId69"/>
    <hyperlink ref="E21" r:id="rId70"/>
    <hyperlink ref="F21" r:id="rId71"/>
    <hyperlink ref="E20" r:id="rId72"/>
    <hyperlink ref="F20" r:id="rId73"/>
    <hyperlink ref="F19" r:id="rId74"/>
    <hyperlink ref="E19" r:id="rId75"/>
    <hyperlink ref="E18" r:id="rId76"/>
    <hyperlink ref="F18" r:id="rId77"/>
    <hyperlink ref="E17" r:id="rId78"/>
    <hyperlink ref="F17" r:id="rId79"/>
    <hyperlink ref="E16" r:id="rId80"/>
    <hyperlink ref="F16" r:id="rId81"/>
    <hyperlink ref="E15" r:id="rId82"/>
    <hyperlink ref="F15" r:id="rId83"/>
    <hyperlink ref="F14" r:id="rId84"/>
    <hyperlink ref="E14" r:id="rId85"/>
    <hyperlink ref="F13" r:id="rId86"/>
    <hyperlink ref="E13" r:id="rId87"/>
    <hyperlink ref="F12" r:id="rId88"/>
    <hyperlink ref="E12" r:id="rId89"/>
    <hyperlink ref="F11" r:id="rId90"/>
    <hyperlink ref="E10" r:id="rId91"/>
    <hyperlink ref="F10" r:id="rId92"/>
    <hyperlink ref="F9" r:id="rId93"/>
    <hyperlink ref="E9" r:id="rId94"/>
    <hyperlink ref="E8" r:id="rId95"/>
    <hyperlink ref="F8" r:id="rId96"/>
    <hyperlink ref="F7" r:id="rId97"/>
    <hyperlink ref="E7" r:id="rId98"/>
    <hyperlink ref="F6" r:id="rId99"/>
    <hyperlink ref="E6" r:id="rId100"/>
    <hyperlink ref="E5" r:id="rId101"/>
    <hyperlink ref="F5" r:id="rId102"/>
    <hyperlink ref="E4" r:id="rId103"/>
    <hyperlink ref="F4" r:id="rId104"/>
    <hyperlink ref="E3" r:id="rId105"/>
    <hyperlink ref="F3" r:id="rId1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57</vt:i4>
      </vt:variant>
      <vt:variant>
        <vt:lpstr>Именованные диапазоны</vt:lpstr>
      </vt:variant>
      <vt:variant>
        <vt:i4>5</vt:i4>
      </vt:variant>
    </vt:vector>
  </HeadingPairs>
  <TitlesOfParts>
    <vt:vector size="62" baseType="lpstr">
      <vt:lpstr>отчет</vt:lpstr>
      <vt:lpstr>Сведения о независимой оценке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сайты, телефоны</vt:lpstr>
      <vt:lpstr>'3'!Область_печати</vt:lpstr>
      <vt:lpstr>'4'!Область_печати</vt:lpstr>
      <vt:lpstr>'42'!Область_печати</vt:lpstr>
      <vt:lpstr>'5'!Область_печати</vt:lpstr>
      <vt:lpstr>'52'!Область_печати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OK1</dc:creator>
  <cp:lastModifiedBy>Admin</cp:lastModifiedBy>
  <cp:lastPrinted>2016-11-21T09:27:45Z</cp:lastPrinted>
  <dcterms:created xsi:type="dcterms:W3CDTF">2016-03-01T13:09:10Z</dcterms:created>
  <dcterms:modified xsi:type="dcterms:W3CDTF">2016-12-05T07:32:40Z</dcterms:modified>
</cp:coreProperties>
</file>